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BRIEL\FISCHER\2023\PROFORMAS\"/>
    </mc:Choice>
  </mc:AlternateContent>
  <bookViews>
    <workbookView xWindow="-120" yWindow="-120" windowWidth="20736" windowHeight="11160"/>
  </bookViews>
  <sheets>
    <sheet name="SKIS" sheetId="10" r:id="rId1"/>
    <sheet name="BOTAS" sheetId="9" r:id="rId2"/>
    <sheet name="CASCOS Y ANTIPARRAS" sheetId="11" r:id="rId3"/>
    <sheet name="ACCESORIOS" sheetId="7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6" i="7" l="1"/>
  <c r="AG31" i="7"/>
  <c r="AG12" i="7" l="1"/>
  <c r="AG11" i="7"/>
  <c r="AG13" i="7"/>
  <c r="AG15" i="7"/>
  <c r="AG9" i="7"/>
  <c r="AG14" i="7"/>
  <c r="Z42" i="11" l="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0" i="11"/>
  <c r="Z9" i="11"/>
  <c r="Z8" i="11"/>
  <c r="Y11" i="10"/>
  <c r="Y12" i="10"/>
  <c r="Y13" i="10"/>
  <c r="Y16" i="10"/>
  <c r="Z15" i="10"/>
  <c r="Y15" i="10"/>
  <c r="Z10" i="10"/>
  <c r="Y10" i="10" s="1"/>
  <c r="X19" i="9"/>
  <c r="X18" i="9"/>
  <c r="X17" i="9"/>
  <c r="X16" i="9"/>
  <c r="X15" i="9"/>
  <c r="X14" i="9"/>
  <c r="X13" i="9"/>
  <c r="X12" i="9"/>
  <c r="X11" i="9"/>
  <c r="X10" i="9"/>
  <c r="X9" i="9"/>
  <c r="AA22" i="11" l="1"/>
  <c r="AH37" i="7" l="1"/>
  <c r="AG37" i="7" s="1"/>
  <c r="X14" i="10"/>
  <c r="Y12" i="9" l="1"/>
  <c r="Z9" i="10"/>
  <c r="Y9" i="10" s="1"/>
  <c r="Z14" i="10"/>
  <c r="Y14" i="10" s="1"/>
  <c r="AH10" i="7" l="1"/>
  <c r="AG10" i="7" s="1"/>
  <c r="AH16" i="7"/>
  <c r="AG16" i="7" s="1"/>
  <c r="AH17" i="7"/>
  <c r="AG17" i="7" s="1"/>
  <c r="AH18" i="7"/>
  <c r="AG18" i="7" s="1"/>
  <c r="AH19" i="7"/>
  <c r="AG19" i="7" s="1"/>
  <c r="AH20" i="7"/>
  <c r="AG20" i="7" s="1"/>
  <c r="AH21" i="7"/>
  <c r="AG21" i="7" s="1"/>
  <c r="AH22" i="7"/>
  <c r="AG22" i="7" s="1"/>
  <c r="AH23" i="7"/>
  <c r="AG23" i="7" s="1"/>
  <c r="AH24" i="7"/>
  <c r="AG24" i="7" s="1"/>
  <c r="AH25" i="7"/>
  <c r="AG25" i="7" s="1"/>
  <c r="AH26" i="7"/>
  <c r="AG26" i="7" s="1"/>
  <c r="AH27" i="7"/>
  <c r="AG27" i="7" s="1"/>
  <c r="AH28" i="7"/>
  <c r="AG28" i="7" s="1"/>
  <c r="AH29" i="7"/>
  <c r="AG29" i="7" s="1"/>
  <c r="AH30" i="7"/>
  <c r="AG30" i="7" s="1"/>
  <c r="AH32" i="7"/>
  <c r="AG32" i="7" s="1"/>
  <c r="AH33" i="7"/>
  <c r="AG33" i="7" s="1"/>
  <c r="AH34" i="7"/>
  <c r="AG34" i="7" s="1"/>
  <c r="AH35" i="7"/>
  <c r="AG35" i="7" s="1"/>
  <c r="AH38" i="7"/>
  <c r="AG38" i="7" s="1"/>
  <c r="AH39" i="7"/>
  <c r="AG39" i="7" s="1"/>
  <c r="AH40" i="7"/>
  <c r="AG40" i="7" s="1"/>
  <c r="AH41" i="7"/>
  <c r="AG41" i="7" s="1"/>
  <c r="AH8" i="7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8" i="11"/>
  <c r="Y9" i="9"/>
  <c r="Y10" i="9"/>
  <c r="Y11" i="9"/>
  <c r="Y13" i="9"/>
  <c r="Y14" i="9"/>
  <c r="Y15" i="9"/>
  <c r="Y16" i="9"/>
  <c r="Y17" i="9"/>
  <c r="Y18" i="9"/>
  <c r="Y19" i="9"/>
  <c r="Y20" i="9"/>
  <c r="Y8" i="9"/>
  <c r="Z29" i="10"/>
  <c r="Z30" i="10"/>
  <c r="Z28" i="10"/>
  <c r="Y28" i="10" s="1"/>
  <c r="Z24" i="10"/>
  <c r="Y24" i="10" s="1"/>
  <c r="Z25" i="10"/>
  <c r="Z26" i="10"/>
  <c r="Z23" i="10"/>
  <c r="Y23" i="10" s="1"/>
  <c r="Z20" i="10"/>
  <c r="Y20" i="10" s="1"/>
  <c r="Z21" i="10"/>
  <c r="Z19" i="10"/>
  <c r="Y19" i="10" s="1"/>
  <c r="Z16" i="10"/>
  <c r="Z17" i="10"/>
  <c r="Y17" i="10" s="1"/>
  <c r="Z11" i="10"/>
  <c r="Z12" i="10"/>
  <c r="Z13" i="10"/>
  <c r="Z8" i="10"/>
  <c r="Y25" i="10"/>
  <c r="Z12" i="11"/>
  <c r="Z11" i="11"/>
  <c r="AG8" i="7"/>
  <c r="X20" i="9"/>
  <c r="X8" i="9"/>
  <c r="Y30" i="10"/>
  <c r="Y29" i="10"/>
  <c r="Y26" i="10"/>
  <c r="Y21" i="10"/>
  <c r="Y8" i="10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</calcChain>
</file>

<file path=xl/comments1.xml><?xml version="1.0" encoding="utf-8"?>
<comments xmlns="http://schemas.openxmlformats.org/spreadsheetml/2006/main">
  <authors>
    <author>Gabriel</author>
    <author>pc1</author>
    <author>pc</author>
    <author>Usuario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195
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 xml:space="preserve">148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 xml:space="preserve">153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 xml:space="preserve">158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</rPr>
          <t xml:space="preserve">163
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166</t>
        </r>
      </text>
    </comment>
    <comment ref="M10" authorId="2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168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 xml:space="preserve">138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 xml:space="preserve">131
</t>
        </r>
      </text>
    </comment>
    <comment ref="P25" authorId="1" shapeId="0">
      <text>
        <r>
          <rPr>
            <b/>
            <sz val="9"/>
            <color indexed="81"/>
            <rFont val="Tahoma"/>
            <family val="2"/>
          </rPr>
          <t xml:space="preserve">142
</t>
        </r>
      </text>
    </comment>
    <comment ref="P26" authorId="3" shapeId="0">
      <text>
        <r>
          <rPr>
            <b/>
            <sz val="9"/>
            <color indexed="81"/>
            <rFont val="Tahoma"/>
            <family val="2"/>
          </rPr>
          <t xml:space="preserve">142
</t>
        </r>
      </text>
    </comment>
    <comment ref="R26" authorId="3" shapeId="0">
      <text>
        <r>
          <rPr>
            <b/>
            <sz val="9"/>
            <color indexed="81"/>
            <rFont val="Tahoma"/>
            <family val="2"/>
          </rPr>
          <t xml:space="preserve">152
</t>
        </r>
      </text>
    </comment>
    <comment ref="T26" authorId="3" shapeId="0">
      <text>
        <r>
          <rPr>
            <b/>
            <sz val="9"/>
            <color indexed="81"/>
            <rFont val="Tahoma"/>
            <family val="2"/>
          </rPr>
          <t>162</t>
        </r>
      </text>
    </comment>
  </commentList>
</comments>
</file>

<file path=xl/sharedStrings.xml><?xml version="1.0" encoding="utf-8"?>
<sst xmlns="http://schemas.openxmlformats.org/spreadsheetml/2006/main" count="480" uniqueCount="261">
  <si>
    <t>FOTO</t>
  </si>
  <si>
    <t>OBSERVACION</t>
  </si>
  <si>
    <t>CODIGO</t>
  </si>
  <si>
    <t>CATEG</t>
  </si>
  <si>
    <t>PUBLICO</t>
  </si>
  <si>
    <t>SUB TOTAL</t>
  </si>
  <si>
    <t>DÓLAR</t>
  </si>
  <si>
    <t>FREERIDE</t>
  </si>
  <si>
    <t>85-110/ ALUMINIO 5083</t>
  </si>
  <si>
    <t>RC4 WC SL JUNIOR</t>
  </si>
  <si>
    <t>Z36114/Z34212</t>
  </si>
  <si>
    <t>RC4 RACE JNIOR, ALU 5083</t>
  </si>
  <si>
    <t>Z36214</t>
  </si>
  <si>
    <t>85-110/ ALUMINIO 5083 CON TUBO CURVADO Y PUÑO DE COMPETICION</t>
  </si>
  <si>
    <t>RC4 JUN WC GS</t>
  </si>
  <si>
    <t>Z42005</t>
  </si>
  <si>
    <t>CLUB</t>
  </si>
  <si>
    <t>BASTONES JUNIOR</t>
  </si>
  <si>
    <t>100% POLIESTER. BASE IMPERMEABLE, COMPARTIMENTOS SEPARADOS Y BOLSILLO LATERAL.</t>
  </si>
  <si>
    <t>RACING BACKPACK</t>
  </si>
  <si>
    <t>BOOT HELMET BACKPACK RACE 36L</t>
  </si>
  <si>
    <t>Z11018</t>
  </si>
  <si>
    <t>BACKPACK RACE JR 40 L</t>
  </si>
  <si>
    <t>Z01318</t>
  </si>
  <si>
    <t>BACKPACK RACE 55L</t>
  </si>
  <si>
    <t>Z03518</t>
  </si>
  <si>
    <t>BACKPACK RACE 70L</t>
  </si>
  <si>
    <t>Z05218</t>
  </si>
  <si>
    <t>100% DURALITE</t>
  </si>
  <si>
    <t>BAG</t>
  </si>
  <si>
    <t>SPORTBAG 60L</t>
  </si>
  <si>
    <t>Z00313</t>
  </si>
  <si>
    <t>100% DURALITE, COMPARTIMENTOS EXPANDIBLES, PANELES SEPARADOS, MANIGA TELESCOPICA, RUEDAS INLINE SKATE</t>
  </si>
  <si>
    <t>TEAM TOURER 126L</t>
  </si>
  <si>
    <t>Z00013</t>
  </si>
  <si>
    <t>TEAM TRAVELLER 93L</t>
  </si>
  <si>
    <t>Z00113</t>
  </si>
  <si>
    <t>IN LINE SKATE WHEELS, MANIJA TELESCOPICA. 100L</t>
  </si>
  <si>
    <t>SPORTDUFFEL</t>
  </si>
  <si>
    <t>Z00713</t>
  </si>
  <si>
    <t>BOLSO PARA TRES ESQUIES CON DOBLE CIERRE.</t>
  </si>
  <si>
    <t>SKICASE RACING</t>
  </si>
  <si>
    <t>SKICASE 3 PAIR ALPINE 190</t>
  </si>
  <si>
    <t>Z11313</t>
  </si>
  <si>
    <t>RUEDAS INLINE Y BASE REFORZADA. DOBLE CIERRE</t>
  </si>
  <si>
    <t>SKICASE 2 PAIR RACE WHEELS, 195 195*31*20</t>
  </si>
  <si>
    <t>Z11818</t>
  </si>
  <si>
    <t>ERGONOMICO, TECNOLOGIA AIR FLOW DAINESE</t>
  </si>
  <si>
    <t>RACING</t>
  </si>
  <si>
    <t>PROTECTOR SECUTOR 7</t>
  </si>
  <si>
    <t>G40413</t>
  </si>
  <si>
    <t>PROTECTOR VENTOR</t>
  </si>
  <si>
    <t>G40513</t>
  </si>
  <si>
    <t>ALTA RESPIRABILIDAD, SHOCK ABSORBING</t>
  </si>
  <si>
    <t>PROTECTOR SHORT</t>
  </si>
  <si>
    <t>G40113</t>
  </si>
  <si>
    <t>PROTECTOR VEST</t>
  </si>
  <si>
    <t>G40013</t>
  </si>
  <si>
    <t>JUNIOR HOODY LOGO 70%COTTON 30%PES, BLK</t>
  </si>
  <si>
    <t>RACING VEST</t>
  </si>
  <si>
    <t>G82717</t>
  </si>
  <si>
    <t>RACING SHORT JR BLK 140</t>
  </si>
  <si>
    <t>G83017</t>
  </si>
  <si>
    <t>RACING SHORT</t>
  </si>
  <si>
    <t>G82817</t>
  </si>
  <si>
    <t>RACE SUIT</t>
  </si>
  <si>
    <t>G19017</t>
  </si>
  <si>
    <t>JUNIOR T-SHIRT CLASSIC LOGO</t>
  </si>
  <si>
    <t>100% PIEL DE CABRA, CON SILICONA EN LA PALMA DE LA MANO PARA MEJOR GRIP</t>
  </si>
  <si>
    <t>SKIGLOVE RACE</t>
  </si>
  <si>
    <t>G30514</t>
  </si>
  <si>
    <t>PRECIO</t>
  </si>
  <si>
    <t>XL</t>
  </si>
  <si>
    <t>L</t>
  </si>
  <si>
    <t>M</t>
  </si>
  <si>
    <t>S</t>
  </si>
  <si>
    <t>GUANTES GORROS</t>
  </si>
  <si>
    <t>ANTIPARA DE COMPETICION JUNIOR</t>
  </si>
  <si>
    <t>JUNIOR GOOGLE</t>
  </si>
  <si>
    <t>G44012</t>
  </si>
  <si>
    <t>N/A</t>
  </si>
  <si>
    <t>LAVA SULFURIC GREEN</t>
  </si>
  <si>
    <t>G00011</t>
  </si>
  <si>
    <t>LAVA LIGHT BLUE  MT PINK</t>
  </si>
  <si>
    <t>LAVA GREEN BUE SKY</t>
  </si>
  <si>
    <t>LAVA MT ORANGE</t>
  </si>
  <si>
    <t>LAVA. MATT WHITE ASH</t>
  </si>
  <si>
    <t>G00011W001-600 W001</t>
  </si>
  <si>
    <t>CASCO DE COMPETICION ADULTO</t>
  </si>
  <si>
    <t>BRIKO     FIS 6.8 SCI WHITE</t>
  </si>
  <si>
    <t>CASCO DE COMPETICION JUNIOR</t>
  </si>
  <si>
    <t>BRIKO PHOENIX JR DOWNHILL GOLD 915</t>
  </si>
  <si>
    <t>100358F37550</t>
  </si>
  <si>
    <t>BRIKO     PHOENIX JR GREEN LIME</t>
  </si>
  <si>
    <t>100358F214</t>
  </si>
  <si>
    <t>BRIKO     PHOENIX JR BLUE SILVER</t>
  </si>
  <si>
    <t>CERTIFICACION FIS</t>
  </si>
  <si>
    <t>VULCANO FIS 6,8 JR ORANGE WHT 900</t>
  </si>
  <si>
    <t>SH0016</t>
  </si>
  <si>
    <t>SH0001</t>
  </si>
  <si>
    <t>VULCANO FIS 6,8 BLUE PINK 903</t>
  </si>
  <si>
    <t>VULCANO FIS 6,8 SULFURIC GREEN</t>
  </si>
  <si>
    <t>FIS RACE HELMET</t>
  </si>
  <si>
    <t>G40517</t>
  </si>
  <si>
    <t>HELMET RC4 JUNIOR</t>
  </si>
  <si>
    <t>CASCO CON OREJERA</t>
  </si>
  <si>
    <t>BASIC HELMET JUNIOR-YELLOW</t>
  </si>
  <si>
    <t>G42013/ G40017</t>
  </si>
  <si>
    <t>CASCO DE COMPETICION JUNIOR-SIN MENTONERA</t>
  </si>
  <si>
    <t>G40112</t>
  </si>
  <si>
    <t>L/XL</t>
  </si>
  <si>
    <t>S/M</t>
  </si>
  <si>
    <t>XS</t>
  </si>
  <si>
    <t>VARIOS</t>
  </si>
  <si>
    <t>LAST 98mm</t>
  </si>
  <si>
    <t>RC4 WC PRO 150</t>
  </si>
  <si>
    <t>U20007</t>
  </si>
  <si>
    <t>RC4 WC PRO 130</t>
  </si>
  <si>
    <t>RC4 WC PRO 110</t>
  </si>
  <si>
    <t>U22007</t>
  </si>
  <si>
    <t>RC4 WC PRO JR 100</t>
  </si>
  <si>
    <t>RC4 JR 80</t>
  </si>
  <si>
    <t>LAST 99mm</t>
  </si>
  <si>
    <t>COMPETICION</t>
  </si>
  <si>
    <t>RC4 JR 70</t>
  </si>
  <si>
    <t>RC4 JR 60</t>
  </si>
  <si>
    <t>RC4 JUNIOR 50</t>
  </si>
  <si>
    <t>U38011</t>
  </si>
  <si>
    <t>BOTAS JUNIOR</t>
  </si>
  <si>
    <t>SIDEWALL CONSTRUCTION, FIBER TECH, ROCKER</t>
  </si>
  <si>
    <t>JUNIOR</t>
  </si>
  <si>
    <t>RANGER JR + FJ7 W90</t>
  </si>
  <si>
    <t>A16515</t>
  </si>
  <si>
    <t>PRODIGY + FJ7</t>
  </si>
  <si>
    <t>INYECTADO CON FIBRA DE VIDRIO,ROCKER</t>
  </si>
  <si>
    <t>STUNNER JR RAIL C/FJ4 RAIL</t>
  </si>
  <si>
    <t>JUNIOR FREE</t>
  </si>
  <si>
    <t>SIDEWALL CONSTRUCTION. AIR CARBON</t>
  </si>
  <si>
    <t>JUNIOR COMPETICION</t>
  </si>
  <si>
    <t>WOOD CORE/ SANDWICH/ TITANIO/ AIR CARBON</t>
  </si>
  <si>
    <t>RC4 WC GS JR C/RC4 Z11</t>
  </si>
  <si>
    <t>A10016/17</t>
  </si>
  <si>
    <t>A10014/13</t>
  </si>
  <si>
    <t>RC4 WC GS JR C/RC4 Z9</t>
  </si>
  <si>
    <t>A10012</t>
  </si>
  <si>
    <t>RC4 WC SL JR WCP + RC4 Z9</t>
  </si>
  <si>
    <t>A11012</t>
  </si>
  <si>
    <t>RACING ADULT</t>
  </si>
  <si>
    <t>RC4 WC GS + Z17 RACE SERVICE</t>
  </si>
  <si>
    <t>A02016</t>
  </si>
  <si>
    <t>U37008</t>
  </si>
  <si>
    <t>U22008/ U21007/U31007</t>
  </si>
  <si>
    <t>U11017</t>
  </si>
  <si>
    <t>RC4 PODIUM 90</t>
  </si>
  <si>
    <t>U66011/U19614</t>
  </si>
  <si>
    <t>X JUNIOR 70/  RANGER 60</t>
  </si>
  <si>
    <t>RC4 SPEED JR + FJ7</t>
  </si>
  <si>
    <t>VULCANO FIS 6.8 SHINY ORANGE FLUID</t>
  </si>
  <si>
    <t>VULCANO FIS 6.8 SHINY YELLOW BLK</t>
  </si>
  <si>
    <t>VULCANO FIS 6.8 BLUE ORANGE</t>
  </si>
  <si>
    <t>VULCANO FIS 6.8 GREEN ORANGE</t>
  </si>
  <si>
    <t>VULCANO FIS 6.8 BLK FUCHSIA</t>
  </si>
  <si>
    <t>SH0008-944</t>
  </si>
  <si>
    <t>ETNA SL YELLOW</t>
  </si>
  <si>
    <t>SH0008</t>
  </si>
  <si>
    <t>ETNA SL BLUE SKY GREEN</t>
  </si>
  <si>
    <t>ETNA SL YELLOW FLUO</t>
  </si>
  <si>
    <t>SH0008-903</t>
  </si>
  <si>
    <t>ETNA SL BLUE PINK</t>
  </si>
  <si>
    <t>SH0008-943</t>
  </si>
  <si>
    <t>ETNA SL WHT ORANGE</t>
  </si>
  <si>
    <t>SH0008-942</t>
  </si>
  <si>
    <t>ETNA SL BLK ORANGE</t>
  </si>
  <si>
    <t>SLALOM</t>
  </si>
  <si>
    <t>20001PO</t>
  </si>
  <si>
    <t>SLALOM SKY BLUE ORANGE</t>
  </si>
  <si>
    <t>SLALOM YELLOW ORANGE</t>
  </si>
  <si>
    <t>SLALOM BLK YELLOW</t>
  </si>
  <si>
    <t>SLALOM WHITE PINK</t>
  </si>
  <si>
    <t>LAVA MATT BLUESKY</t>
  </si>
  <si>
    <t>GARA MITT JR UNISEX</t>
  </si>
  <si>
    <t>GARA MITT UNISEX</t>
  </si>
  <si>
    <t>GARA EW UNISEX</t>
  </si>
  <si>
    <t>8.5</t>
  </si>
  <si>
    <t>9.5</t>
  </si>
  <si>
    <t>10.5</t>
  </si>
  <si>
    <t>BUZO CANGURO ALGODÓN</t>
  </si>
  <si>
    <t>G65313</t>
  </si>
  <si>
    <t>URBAN</t>
  </si>
  <si>
    <t>REMERA OFICIAL DE ALGODÓN Y SPANDEX</t>
  </si>
  <si>
    <t>TRAJE DE COMPETICION</t>
  </si>
  <si>
    <t>SHORT DE COMPETICION ADULTO</t>
  </si>
  <si>
    <t>SHORT DE COMPETICION JUNIOR</t>
  </si>
  <si>
    <t>CHALECO DE COMPETICION</t>
  </si>
  <si>
    <t>FISCHER TSHIRTS ADULT/ TODOS LOS MODELOS</t>
  </si>
  <si>
    <t>U01217</t>
  </si>
  <si>
    <t>RC4 PODIUM 11</t>
  </si>
  <si>
    <t>LAST 92mm  LV</t>
  </si>
  <si>
    <t>U19418/U19614</t>
  </si>
  <si>
    <t>RANGER 60 JR</t>
  </si>
  <si>
    <t>A11020/A11018</t>
  </si>
  <si>
    <t>A12520</t>
  </si>
  <si>
    <t>RC4 THE CURV PRO + FIJACION</t>
  </si>
  <si>
    <t>A12718/16</t>
  </si>
  <si>
    <t>A12719</t>
  </si>
  <si>
    <t>A16512</t>
  </si>
  <si>
    <t>RENEGADE + X7</t>
  </si>
  <si>
    <t>A16614/15</t>
  </si>
  <si>
    <t>2001HCO</t>
  </si>
  <si>
    <t>2001HB0</t>
  </si>
  <si>
    <t>ARMOR VEST</t>
  </si>
  <si>
    <t>ARMOR SPINE</t>
  </si>
  <si>
    <t>LIGHT EIGHT IMPACT VEST.  CERTIFICATION LEVEL 1. FULL PROTECTION SCAPULE AND LUMBAR AREA</t>
  </si>
  <si>
    <t>LIGHT WEIGHT ARMOR SPINE.  CERTIFICATION LEVEL 1. FULL PROTECTION SCAPULE AND LUMBAR AREA</t>
  </si>
  <si>
    <t>2001C20</t>
  </si>
  <si>
    <t>XXL</t>
  </si>
  <si>
    <t>XXXL</t>
  </si>
  <si>
    <t xml:space="preserve"> LOS PRECIOS ESTAN EXPRESADO EN DOLARES Y NO INCLUYEN IVA</t>
  </si>
  <si>
    <t xml:space="preserve">  LOS PRECIOS ESTAN EXPRESADO EN DOLARES Y NO INCLUYEN IVA</t>
  </si>
  <si>
    <r>
      <rPr>
        <b/>
        <sz val="14"/>
        <rFont val="Arial Unicode MS"/>
        <family val="2"/>
      </rPr>
      <t>FECHA:</t>
    </r>
    <r>
      <rPr>
        <b/>
        <sz val="14"/>
        <color indexed="10"/>
        <rFont val="Arial Unicode MS"/>
        <family val="2"/>
      </rPr>
      <t xml:space="preserve"> 1/04/2023</t>
    </r>
  </si>
  <si>
    <t>G30122</t>
  </si>
  <si>
    <t>RACE SKIGLOVE WHITE</t>
  </si>
  <si>
    <t>A04622</t>
  </si>
  <si>
    <t>RC4 WC SL W PLATE + FIJAC</t>
  </si>
  <si>
    <t>RACING ADULT FIS</t>
  </si>
  <si>
    <t>RC4 WC GS JR + RC4 Z11FF</t>
  </si>
  <si>
    <t>RACING JUNIOR FIS</t>
  </si>
  <si>
    <t>U19018</t>
  </si>
  <si>
    <t>RC4 70 JR</t>
  </si>
  <si>
    <t>2001H60</t>
  </si>
  <si>
    <t>BACKPACK ERCOLE 60L</t>
  </si>
  <si>
    <t>RC4 SPEED JR RP + FIJACION</t>
  </si>
  <si>
    <t>U19118</t>
  </si>
  <si>
    <t>U19016</t>
  </si>
  <si>
    <t>U19114</t>
  </si>
  <si>
    <t>VULCANO FIS 6,8 GREEN BLUE SKY</t>
  </si>
  <si>
    <t>VULCANO FIS 6,8 JR YELLOW ORANGE</t>
  </si>
  <si>
    <t xml:space="preserve">SH0016 </t>
  </si>
  <si>
    <t>SLALOM SKY FLUO ORANGE YLW</t>
  </si>
  <si>
    <t>G02414</t>
  </si>
  <si>
    <t>A10222</t>
  </si>
  <si>
    <t>A10120V/022</t>
  </si>
  <si>
    <t>A11022</t>
  </si>
  <si>
    <t>RC4 WC SL JR WCP + RC4 Z11</t>
  </si>
  <si>
    <t>A16214</t>
  </si>
  <si>
    <t>2001HJO</t>
  </si>
  <si>
    <t>GARA JR</t>
  </si>
  <si>
    <t>2001C30/ HVO</t>
  </si>
  <si>
    <t>2001C40/ C50/HT0/ HRO</t>
  </si>
  <si>
    <t>001HSO/XJO</t>
  </si>
  <si>
    <t>GARA MITT</t>
  </si>
  <si>
    <t>2001C20/ 1HWO</t>
  </si>
  <si>
    <t>RACING, CUERO GOAT, EXTRA WARM</t>
  </si>
  <si>
    <t>Z01120</t>
  </si>
  <si>
    <t>TEAM TROLLEY RACE 188L</t>
  </si>
  <si>
    <t>100% POLIESTER 188L COMPARTIMENTOS SEPARADOS MANIJA AJUSTABLE</t>
  </si>
  <si>
    <t>RACING BAG</t>
  </si>
  <si>
    <t>Z15112</t>
  </si>
  <si>
    <t>RACING SKICASE</t>
  </si>
  <si>
    <t>SKICASE RACING COLLECTION 6 PAIRS</t>
  </si>
  <si>
    <t>POLIESTER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</si>
</sst>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$&quot;\ * #,##0.00_ ;_ &quot;$&quot;\ * \-#,##0.00_ ;_ &quot;$&quot;\ * &quot;-&quot;??_ ;_ @_ "/>
    <numFmt numFmtId="165" formatCode="_ [$$-2C0A]\ * #,##0.00_ ;_ [$$-2C0A]\ * \-#,##0.00_ ;_ [$$-2C0A]\ * &quot;-&quot;??_ ;_ @_ "/>
    <numFmt numFmtId="166" formatCode="&quot;$&quot;\ #,##0.00"/>
    <numFmt numFmtId="167" formatCode="&quot;$&quot;#,##0.00"/>
    <numFmt numFmtId="168" formatCode="[$USD]\ #,##0.00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b/>
      <sz val="14"/>
      <name val="Arial Unicode MS"/>
      <family val="2"/>
    </font>
    <font>
      <sz val="14"/>
      <color indexed="8"/>
      <name val="Calibri"/>
      <family val="2"/>
    </font>
    <font>
      <sz val="14"/>
      <name val="Arial Unicode MS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4"/>
      <color indexed="10"/>
      <name val="Arial Unicode MS"/>
      <family val="2"/>
    </font>
    <font>
      <sz val="9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color indexed="9"/>
      <name val="Arial Rounded MT Bold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b/>
      <sz val="12"/>
      <name val="Arial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b/>
      <sz val="11"/>
      <name val="Arial"/>
      <family val="2"/>
    </font>
    <font>
      <b/>
      <sz val="14"/>
      <color indexed="10"/>
      <name val="Arial Unicode MS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FF0000"/>
      <name val="Calibri"/>
      <family val="2"/>
    </font>
    <font>
      <sz val="10"/>
      <color theme="1"/>
      <name val="Arial"/>
      <family val="2"/>
    </font>
    <font>
      <b/>
      <sz val="9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0"/>
      <color rgb="FFFF0000"/>
      <name val="Calibri"/>
      <family val="2"/>
      <scheme val="minor"/>
    </font>
    <font>
      <b/>
      <sz val="14"/>
      <color rgb="FFFF0000"/>
      <name val="Arial Unicode MS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name val="Arial"/>
      <family val="2"/>
    </font>
    <font>
      <sz val="9"/>
      <color indexed="81"/>
      <name val="Tahoma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4" fillId="0" borderId="0"/>
    <xf numFmtId="164" fontId="1" fillId="0" borderId="0" applyFont="0" applyFill="0" applyBorder="0" applyAlignment="0" applyProtection="0"/>
    <xf numFmtId="0" fontId="19" fillId="0" borderId="0"/>
    <xf numFmtId="0" fontId="1" fillId="0" borderId="0"/>
  </cellStyleXfs>
  <cellXfs count="166">
    <xf numFmtId="0" fontId="0" fillId="0" borderId="0" xfId="0"/>
    <xf numFmtId="0" fontId="0" fillId="0" borderId="1" xfId="0" applyBorder="1"/>
    <xf numFmtId="165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0" fillId="0" borderId="2" xfId="0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3" fillId="0" borderId="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166" fontId="34" fillId="5" borderId="1" xfId="0" applyNumberFormat="1" applyFont="1" applyFill="1" applyBorder="1" applyAlignment="1">
      <alignment vertical="center"/>
    </xf>
    <xf numFmtId="165" fontId="35" fillId="0" borderId="0" xfId="0" applyNumberFormat="1" applyFont="1" applyAlignment="1">
      <alignment vertical="center"/>
    </xf>
    <xf numFmtId="0" fontId="33" fillId="0" borderId="6" xfId="0" applyFont="1" applyBorder="1"/>
    <xf numFmtId="165" fontId="33" fillId="5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justify" vertical="center"/>
    </xf>
    <xf numFmtId="0" fontId="21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vertical="center" wrapText="1"/>
    </xf>
    <xf numFmtId="49" fontId="36" fillId="0" borderId="1" xfId="0" applyNumberFormat="1" applyFont="1" applyBorder="1" applyAlignment="1">
      <alignment vertical="center"/>
    </xf>
    <xf numFmtId="0" fontId="15" fillId="3" borderId="1" xfId="0" applyFont="1" applyFill="1" applyBorder="1" applyAlignment="1">
      <alignment horizontal="justify" vertical="center"/>
    </xf>
    <xf numFmtId="0" fontId="22" fillId="0" borderId="7" xfId="0" applyFont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/>
    </xf>
    <xf numFmtId="49" fontId="0" fillId="0" borderId="7" xfId="0" applyNumberFormat="1" applyBorder="1"/>
    <xf numFmtId="0" fontId="9" fillId="3" borderId="7" xfId="0" applyFont="1" applyFill="1" applyBorder="1" applyAlignment="1">
      <alignment horizontal="justify" vertical="center"/>
    </xf>
    <xf numFmtId="0" fontId="17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37" fillId="3" borderId="1" xfId="0" applyFont="1" applyFill="1" applyBorder="1" applyAlignment="1">
      <alignment horizontal="center" vertical="center"/>
    </xf>
    <xf numFmtId="0" fontId="38" fillId="0" borderId="1" xfId="0" applyFont="1" applyBorder="1"/>
    <xf numFmtId="0" fontId="39" fillId="0" borderId="1" xfId="0" applyFont="1" applyBorder="1" applyAlignment="1">
      <alignment horizontal="justify" vertical="center"/>
    </xf>
    <xf numFmtId="0" fontId="39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 shrinkToFit="1"/>
    </xf>
    <xf numFmtId="0" fontId="15" fillId="0" borderId="1" xfId="1" applyFont="1" applyBorder="1" applyAlignment="1">
      <alignment vertical="center" wrapText="1"/>
    </xf>
    <xf numFmtId="0" fontId="25" fillId="0" borderId="1" xfId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14" fillId="0" borderId="1" xfId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1" fillId="0" borderId="0" xfId="0" applyFont="1"/>
    <xf numFmtId="165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 shrinkToFit="1"/>
    </xf>
    <xf numFmtId="0" fontId="40" fillId="4" borderId="0" xfId="0" applyFont="1" applyFill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165" fontId="33" fillId="5" borderId="3" xfId="0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49" fontId="27" fillId="0" borderId="1" xfId="4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49" fontId="27" fillId="0" borderId="1" xfId="4" applyNumberFormat="1" applyFont="1" applyBorder="1" applyAlignment="1">
      <alignment vertical="center" wrapText="1"/>
    </xf>
    <xf numFmtId="0" fontId="0" fillId="6" borderId="0" xfId="0" applyFill="1"/>
    <xf numFmtId="165" fontId="41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33" fillId="5" borderId="1" xfId="0" applyNumberFormat="1" applyFont="1" applyFill="1" applyBorder="1" applyAlignment="1">
      <alignment vertical="center"/>
    </xf>
    <xf numFmtId="166" fontId="34" fillId="5" borderId="7" xfId="0" applyNumberFormat="1" applyFont="1" applyFill="1" applyBorder="1" applyAlignment="1">
      <alignment vertical="center"/>
    </xf>
    <xf numFmtId="0" fontId="33" fillId="0" borderId="10" xfId="0" applyFont="1" applyBorder="1"/>
    <xf numFmtId="0" fontId="33" fillId="0" borderId="5" xfId="0" applyFont="1" applyBorder="1"/>
    <xf numFmtId="0" fontId="3" fillId="0" borderId="1" xfId="0" applyFont="1" applyBorder="1" applyAlignment="1">
      <alignment horizontal="left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43" fillId="0" borderId="1" xfId="0" applyFont="1" applyBorder="1"/>
    <xf numFmtId="0" fontId="10" fillId="4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 wrapText="1"/>
    </xf>
    <xf numFmtId="166" fontId="33" fillId="5" borderId="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center"/>
    </xf>
    <xf numFmtId="0" fontId="9" fillId="3" borderId="2" xfId="0" applyFont="1" applyFill="1" applyBorder="1" applyAlignment="1">
      <alignment horizontal="justify" vertical="center"/>
    </xf>
    <xf numFmtId="165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165" fontId="28" fillId="2" borderId="3" xfId="0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167" fontId="47" fillId="5" borderId="1" xfId="0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left"/>
    </xf>
    <xf numFmtId="168" fontId="49" fillId="0" borderId="1" xfId="0" applyNumberFormat="1" applyFont="1" applyBorder="1" applyAlignment="1">
      <alignment vertical="center"/>
    </xf>
    <xf numFmtId="168" fontId="50" fillId="0" borderId="1" xfId="0" applyNumberFormat="1" applyFont="1" applyBorder="1" applyAlignment="1">
      <alignment vertical="center"/>
    </xf>
    <xf numFmtId="168" fontId="33" fillId="0" borderId="1" xfId="0" applyNumberFormat="1" applyFont="1" applyBorder="1" applyAlignment="1">
      <alignment vertical="center"/>
    </xf>
    <xf numFmtId="49" fontId="51" fillId="0" borderId="1" xfId="4" applyNumberFormat="1" applyFont="1" applyBorder="1" applyAlignment="1">
      <alignment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8" fontId="32" fillId="0" borderId="1" xfId="0" applyNumberFormat="1" applyFont="1" applyBorder="1" applyAlignment="1">
      <alignment vertical="center"/>
    </xf>
    <xf numFmtId="0" fontId="53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35" fillId="3" borderId="1" xfId="0" applyFont="1" applyFill="1" applyBorder="1" applyAlignment="1">
      <alignment vertical="center" wrapText="1"/>
    </xf>
    <xf numFmtId="0" fontId="55" fillId="3" borderId="7" xfId="0" applyFont="1" applyFill="1" applyBorder="1" applyAlignment="1">
      <alignment horizontal="justify" vertical="center"/>
    </xf>
    <xf numFmtId="49" fontId="54" fillId="0" borderId="7" xfId="0" applyNumberFormat="1" applyFont="1" applyBorder="1"/>
    <xf numFmtId="0" fontId="56" fillId="0" borderId="7" xfId="0" applyFont="1" applyBorder="1" applyAlignment="1">
      <alignment vertical="center" wrapText="1"/>
    </xf>
    <xf numFmtId="0" fontId="55" fillId="3" borderId="1" xfId="0" applyFont="1" applyFill="1" applyBorder="1" applyAlignment="1">
      <alignment horizontal="justify" vertical="center"/>
    </xf>
    <xf numFmtId="0" fontId="56" fillId="3" borderId="1" xfId="0" applyFont="1" applyFill="1" applyBorder="1" applyAlignment="1">
      <alignment horizontal="center"/>
    </xf>
  </cellXfs>
  <cellStyles count="5">
    <cellStyle name="HelloWorldStyle" xfId="1"/>
    <cellStyle name="Moneda 2" xfId="2"/>
    <cellStyle name="Normal" xfId="0" builtinId="0"/>
    <cellStyle name="Normal 3" xfId="3"/>
    <cellStyle name="Standard_Z IMPORTACTION S.A.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jpeg"/><Relationship Id="rId13" Type="http://schemas.openxmlformats.org/officeDocument/2006/relationships/image" Target="../media/image26.jpeg"/><Relationship Id="rId3" Type="http://schemas.openxmlformats.org/officeDocument/2006/relationships/image" Target="../media/image3.jpeg"/><Relationship Id="rId7" Type="http://schemas.openxmlformats.org/officeDocument/2006/relationships/image" Target="../media/image21.jpeg"/><Relationship Id="rId12" Type="http://schemas.openxmlformats.org/officeDocument/2006/relationships/image" Target="../media/image25.jpeg"/><Relationship Id="rId2" Type="http://schemas.openxmlformats.org/officeDocument/2006/relationships/image" Target="../media/image2.emf"/><Relationship Id="rId16" Type="http://schemas.openxmlformats.org/officeDocument/2006/relationships/image" Target="../media/image29.jpeg"/><Relationship Id="rId1" Type="http://schemas.openxmlformats.org/officeDocument/2006/relationships/image" Target="../media/image1.emf"/><Relationship Id="rId6" Type="http://schemas.openxmlformats.org/officeDocument/2006/relationships/image" Target="../media/image20.jpeg"/><Relationship Id="rId11" Type="http://schemas.openxmlformats.org/officeDocument/2006/relationships/image" Target="../media/image24.png"/><Relationship Id="rId5" Type="http://schemas.openxmlformats.org/officeDocument/2006/relationships/image" Target="../media/image19.jpeg"/><Relationship Id="rId15" Type="http://schemas.openxmlformats.org/officeDocument/2006/relationships/image" Target="../media/image28.jpeg"/><Relationship Id="rId10" Type="http://schemas.openxmlformats.org/officeDocument/2006/relationships/image" Target="../media/image4.jpeg"/><Relationship Id="rId4" Type="http://schemas.openxmlformats.org/officeDocument/2006/relationships/image" Target="../media/image18.jpeg"/><Relationship Id="rId9" Type="http://schemas.openxmlformats.org/officeDocument/2006/relationships/image" Target="../media/image23.jpeg"/><Relationship Id="rId14" Type="http://schemas.openxmlformats.org/officeDocument/2006/relationships/image" Target="../media/image27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jpeg"/><Relationship Id="rId13" Type="http://schemas.openxmlformats.org/officeDocument/2006/relationships/image" Target="../media/image38.jpeg"/><Relationship Id="rId18" Type="http://schemas.openxmlformats.org/officeDocument/2006/relationships/image" Target="../media/image42.jpeg"/><Relationship Id="rId26" Type="http://schemas.openxmlformats.org/officeDocument/2006/relationships/image" Target="../media/image50.jpeg"/><Relationship Id="rId3" Type="http://schemas.openxmlformats.org/officeDocument/2006/relationships/image" Target="../media/image3.jpeg"/><Relationship Id="rId21" Type="http://schemas.openxmlformats.org/officeDocument/2006/relationships/image" Target="../media/image45.jpeg"/><Relationship Id="rId7" Type="http://schemas.openxmlformats.org/officeDocument/2006/relationships/image" Target="../media/image33.png"/><Relationship Id="rId12" Type="http://schemas.openxmlformats.org/officeDocument/2006/relationships/image" Target="../media/image37.jpeg"/><Relationship Id="rId17" Type="http://schemas.openxmlformats.org/officeDocument/2006/relationships/image" Target="../media/image41.jpeg"/><Relationship Id="rId25" Type="http://schemas.openxmlformats.org/officeDocument/2006/relationships/image" Target="../media/image49.jpeg"/><Relationship Id="rId2" Type="http://schemas.openxmlformats.org/officeDocument/2006/relationships/image" Target="../media/image2.emf"/><Relationship Id="rId16" Type="http://schemas.openxmlformats.org/officeDocument/2006/relationships/image" Target="../media/image40.jpeg"/><Relationship Id="rId20" Type="http://schemas.openxmlformats.org/officeDocument/2006/relationships/image" Target="../media/image44.jpeg"/><Relationship Id="rId1" Type="http://schemas.openxmlformats.org/officeDocument/2006/relationships/image" Target="../media/image1.emf"/><Relationship Id="rId6" Type="http://schemas.openxmlformats.org/officeDocument/2006/relationships/image" Target="../media/image32.png"/><Relationship Id="rId11" Type="http://schemas.openxmlformats.org/officeDocument/2006/relationships/image" Target="../media/image36.jpeg"/><Relationship Id="rId24" Type="http://schemas.openxmlformats.org/officeDocument/2006/relationships/image" Target="../media/image48.jpeg"/><Relationship Id="rId5" Type="http://schemas.openxmlformats.org/officeDocument/2006/relationships/image" Target="../media/image31.png"/><Relationship Id="rId15" Type="http://schemas.openxmlformats.org/officeDocument/2006/relationships/image" Target="../media/image39.jpeg"/><Relationship Id="rId23" Type="http://schemas.openxmlformats.org/officeDocument/2006/relationships/image" Target="../media/image47.jpeg"/><Relationship Id="rId28" Type="http://schemas.openxmlformats.org/officeDocument/2006/relationships/image" Target="../media/image52.jpg"/><Relationship Id="rId10" Type="http://schemas.openxmlformats.org/officeDocument/2006/relationships/image" Target="../media/image4.jpeg"/><Relationship Id="rId19" Type="http://schemas.openxmlformats.org/officeDocument/2006/relationships/image" Target="../media/image43.jpeg"/><Relationship Id="rId4" Type="http://schemas.openxmlformats.org/officeDocument/2006/relationships/image" Target="../media/image30.jpeg"/><Relationship Id="rId9" Type="http://schemas.openxmlformats.org/officeDocument/2006/relationships/image" Target="../media/image35.jpeg"/><Relationship Id="rId14" Type="http://schemas.openxmlformats.org/officeDocument/2006/relationships/image" Target="../media/image24.png"/><Relationship Id="rId22" Type="http://schemas.openxmlformats.org/officeDocument/2006/relationships/image" Target="../media/image46.jpeg"/><Relationship Id="rId27" Type="http://schemas.openxmlformats.org/officeDocument/2006/relationships/image" Target="../media/image5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6.jpeg"/><Relationship Id="rId13" Type="http://schemas.openxmlformats.org/officeDocument/2006/relationships/image" Target="../media/image60.jpeg"/><Relationship Id="rId18" Type="http://schemas.openxmlformats.org/officeDocument/2006/relationships/image" Target="../media/image65.jpeg"/><Relationship Id="rId3" Type="http://schemas.openxmlformats.org/officeDocument/2006/relationships/image" Target="../media/image3.jpeg"/><Relationship Id="rId21" Type="http://schemas.openxmlformats.org/officeDocument/2006/relationships/image" Target="../media/image68.jpeg"/><Relationship Id="rId7" Type="http://schemas.openxmlformats.org/officeDocument/2006/relationships/image" Target="../media/image55.jpeg"/><Relationship Id="rId12" Type="http://schemas.openxmlformats.org/officeDocument/2006/relationships/image" Target="../media/image24.png"/><Relationship Id="rId17" Type="http://schemas.openxmlformats.org/officeDocument/2006/relationships/image" Target="../media/image64.emf"/><Relationship Id="rId2" Type="http://schemas.openxmlformats.org/officeDocument/2006/relationships/image" Target="../media/image2.emf"/><Relationship Id="rId16" Type="http://schemas.openxmlformats.org/officeDocument/2006/relationships/image" Target="../media/image63.jpeg"/><Relationship Id="rId20" Type="http://schemas.openxmlformats.org/officeDocument/2006/relationships/image" Target="../media/image67.jpeg"/><Relationship Id="rId1" Type="http://schemas.openxmlformats.org/officeDocument/2006/relationships/image" Target="../media/image1.emf"/><Relationship Id="rId6" Type="http://schemas.openxmlformats.org/officeDocument/2006/relationships/image" Target="../media/image54.jpeg"/><Relationship Id="rId11" Type="http://schemas.openxmlformats.org/officeDocument/2006/relationships/image" Target="../media/image59.jpeg"/><Relationship Id="rId5" Type="http://schemas.openxmlformats.org/officeDocument/2006/relationships/image" Target="../media/image4.jpeg"/><Relationship Id="rId15" Type="http://schemas.openxmlformats.org/officeDocument/2006/relationships/image" Target="../media/image62.jpeg"/><Relationship Id="rId23" Type="http://schemas.openxmlformats.org/officeDocument/2006/relationships/image" Target="../media/image70.jpeg"/><Relationship Id="rId10" Type="http://schemas.openxmlformats.org/officeDocument/2006/relationships/image" Target="../media/image58.jpeg"/><Relationship Id="rId19" Type="http://schemas.openxmlformats.org/officeDocument/2006/relationships/image" Target="../media/image66.jpg"/><Relationship Id="rId4" Type="http://schemas.openxmlformats.org/officeDocument/2006/relationships/image" Target="../media/image53.jpeg"/><Relationship Id="rId9" Type="http://schemas.openxmlformats.org/officeDocument/2006/relationships/image" Target="../media/image57.jpeg"/><Relationship Id="rId14" Type="http://schemas.openxmlformats.org/officeDocument/2006/relationships/image" Target="../media/image61.jpeg"/><Relationship Id="rId22" Type="http://schemas.openxmlformats.org/officeDocument/2006/relationships/image" Target="../media/image6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1394460</xdr:colOff>
      <xdr:row>1</xdr:row>
      <xdr:rowOff>236220</xdr:rowOff>
    </xdr:from>
    <xdr:to>
      <xdr:col>4</xdr:col>
      <xdr:colOff>259080</xdr:colOff>
      <xdr:row>2</xdr:row>
      <xdr:rowOff>175260</xdr:rowOff>
    </xdr:to>
    <xdr:pic>
      <xdr:nvPicPr>
        <xdr:cNvPr id="23459" name="Picture 2">
          <a:extLst>
            <a:ext uri="{FF2B5EF4-FFF2-40B4-BE49-F238E27FC236}">
              <a16:creationId xmlns:a16="http://schemas.microsoft.com/office/drawing/2014/main" xmlns="" id="{00000000-0008-0000-0000-0000A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" y="426720"/>
          <a:ext cx="14325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</xdr:colOff>
      <xdr:row>1</xdr:row>
      <xdr:rowOff>0</xdr:rowOff>
    </xdr:from>
    <xdr:to>
      <xdr:col>3</xdr:col>
      <xdr:colOff>38100</xdr:colOff>
      <xdr:row>2</xdr:row>
      <xdr:rowOff>0</xdr:rowOff>
    </xdr:to>
    <xdr:pic>
      <xdr:nvPicPr>
        <xdr:cNvPr id="23460" name="Picture 1">
          <a:extLst>
            <a:ext uri="{FF2B5EF4-FFF2-40B4-BE49-F238E27FC236}">
              <a16:creationId xmlns:a16="http://schemas.microsoft.com/office/drawing/2014/main" xmlns="" id="{00000000-0008-0000-0000-0000A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190500"/>
          <a:ext cx="1920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0</xdr:row>
      <xdr:rowOff>144780</xdr:rowOff>
    </xdr:from>
    <xdr:to>
      <xdr:col>3</xdr:col>
      <xdr:colOff>4763</xdr:colOff>
      <xdr:row>2</xdr:row>
      <xdr:rowOff>167640</xdr:rowOff>
    </xdr:to>
    <xdr:pic>
      <xdr:nvPicPr>
        <xdr:cNvPr id="23461" name="5 Imagen" descr="LOGO_Version2d.jpg">
          <a:extLst>
            <a:ext uri="{FF2B5EF4-FFF2-40B4-BE49-F238E27FC236}">
              <a16:creationId xmlns:a16="http://schemas.microsoft.com/office/drawing/2014/main" xmlns="" id="{00000000-0008-0000-0000-0000A55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4780"/>
          <a:ext cx="27051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24</xdr:row>
      <xdr:rowOff>0</xdr:rowOff>
    </xdr:from>
    <xdr:to>
      <xdr:col>3</xdr:col>
      <xdr:colOff>1676400</xdr:colOff>
      <xdr:row>24</xdr:row>
      <xdr:rowOff>0</xdr:rowOff>
    </xdr:to>
    <xdr:pic>
      <xdr:nvPicPr>
        <xdr:cNvPr id="23462" name="G00011W001-600W001" descr="Picture12">
          <a:extLst>
            <a:ext uri="{FF2B5EF4-FFF2-40B4-BE49-F238E27FC236}">
              <a16:creationId xmlns:a16="http://schemas.microsoft.com/office/drawing/2014/main" xmlns="" id="{00000000-0008-0000-0000-0000A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1750040"/>
          <a:ext cx="9525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76200</xdr:rowOff>
    </xdr:from>
    <xdr:to>
      <xdr:col>3</xdr:col>
      <xdr:colOff>1120140</xdr:colOff>
      <xdr:row>3</xdr:row>
      <xdr:rowOff>60960</xdr:rowOff>
    </xdr:to>
    <xdr:pic>
      <xdr:nvPicPr>
        <xdr:cNvPr id="23463" name="6 Imagen">
          <a:extLst>
            <a:ext uri="{FF2B5EF4-FFF2-40B4-BE49-F238E27FC236}">
              <a16:creationId xmlns:a16="http://schemas.microsoft.com/office/drawing/2014/main" xmlns="" id="{00000000-0008-0000-0000-0000A75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200"/>
          <a:ext cx="7391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13</xdr:row>
      <xdr:rowOff>180974</xdr:rowOff>
    </xdr:from>
    <xdr:to>
      <xdr:col>3</xdr:col>
      <xdr:colOff>2495550</xdr:colOff>
      <xdr:row>13</xdr:row>
      <xdr:rowOff>659129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2590799"/>
          <a:ext cx="2390775" cy="47815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8</xdr:row>
      <xdr:rowOff>246004</xdr:rowOff>
    </xdr:from>
    <xdr:to>
      <xdr:col>3</xdr:col>
      <xdr:colOff>2486025</xdr:colOff>
      <xdr:row>8</xdr:row>
      <xdr:rowOff>662143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3417829"/>
          <a:ext cx="2447925" cy="41613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9</xdr:row>
      <xdr:rowOff>97154</xdr:rowOff>
    </xdr:from>
    <xdr:to>
      <xdr:col>3</xdr:col>
      <xdr:colOff>2476500</xdr:colOff>
      <xdr:row>9</xdr:row>
      <xdr:rowOff>582929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3268979"/>
          <a:ext cx="2428875" cy="4857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14</xdr:row>
      <xdr:rowOff>198120</xdr:rowOff>
    </xdr:from>
    <xdr:to>
      <xdr:col>3</xdr:col>
      <xdr:colOff>2495550</xdr:colOff>
      <xdr:row>14</xdr:row>
      <xdr:rowOff>659130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7179945"/>
          <a:ext cx="2305050" cy="461010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466726</xdr:colOff>
      <xdr:row>11</xdr:row>
      <xdr:rowOff>739862</xdr:rowOff>
    </xdr:from>
    <xdr:to>
      <xdr:col>3</xdr:col>
      <xdr:colOff>1971676</xdr:colOff>
      <xdr:row>13</xdr:row>
      <xdr:rowOff>61644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6" y="5435687"/>
          <a:ext cx="1504950" cy="845782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16</xdr:row>
      <xdr:rowOff>192093</xdr:rowOff>
    </xdr:from>
    <xdr:to>
      <xdr:col>3</xdr:col>
      <xdr:colOff>2495550</xdr:colOff>
      <xdr:row>16</xdr:row>
      <xdr:rowOff>604993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8697918"/>
          <a:ext cx="2428875" cy="412900"/>
        </a:xfrm>
        <a:prstGeom prst="rect">
          <a:avLst/>
        </a:prstGeom>
      </xdr:spPr>
    </xdr:pic>
    <xdr:clientData/>
  </xdr:twoCellAnchor>
  <xdr:twoCellAnchor editAs="oneCell">
    <xdr:from>
      <xdr:col>2</xdr:col>
      <xdr:colOff>1724025</xdr:colOff>
      <xdr:row>7</xdr:row>
      <xdr:rowOff>195262</xdr:rowOff>
    </xdr:from>
    <xdr:to>
      <xdr:col>3</xdr:col>
      <xdr:colOff>2562225</xdr:colOff>
      <xdr:row>7</xdr:row>
      <xdr:rowOff>666750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1843087"/>
          <a:ext cx="2828925" cy="471488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11</xdr:row>
      <xdr:rowOff>74524</xdr:rowOff>
    </xdr:from>
    <xdr:to>
      <xdr:col>3</xdr:col>
      <xdr:colOff>2419350</xdr:colOff>
      <xdr:row>11</xdr:row>
      <xdr:rowOff>691134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4770349"/>
          <a:ext cx="2266950" cy="61661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171451</xdr:colOff>
      <xdr:row>23</xdr:row>
      <xdr:rowOff>125386</xdr:rowOff>
    </xdr:from>
    <xdr:to>
      <xdr:col>3</xdr:col>
      <xdr:colOff>2400301</xdr:colOff>
      <xdr:row>23</xdr:row>
      <xdr:rowOff>498347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1" y="12441211"/>
          <a:ext cx="2228850" cy="372961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20</xdr:row>
      <xdr:rowOff>95249</xdr:rowOff>
    </xdr:from>
    <xdr:to>
      <xdr:col>3</xdr:col>
      <xdr:colOff>2350391</xdr:colOff>
      <xdr:row>20</xdr:row>
      <xdr:rowOff>550922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0887074"/>
          <a:ext cx="2102741" cy="455673"/>
        </a:xfrm>
        <a:prstGeom prst="rect">
          <a:avLst/>
        </a:prstGeom>
      </xdr:spPr>
    </xdr:pic>
    <xdr:clientData/>
  </xdr:twoCellAnchor>
  <xdr:twoCellAnchor editAs="oneCell">
    <xdr:from>
      <xdr:col>2</xdr:col>
      <xdr:colOff>1990724</xdr:colOff>
      <xdr:row>19</xdr:row>
      <xdr:rowOff>66676</xdr:rowOff>
    </xdr:from>
    <xdr:to>
      <xdr:col>4</xdr:col>
      <xdr:colOff>267998</xdr:colOff>
      <xdr:row>19</xdr:row>
      <xdr:rowOff>540056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9" y="10287001"/>
          <a:ext cx="2839749" cy="47338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18</xdr:row>
      <xdr:rowOff>104939</xdr:rowOff>
    </xdr:from>
    <xdr:to>
      <xdr:col>3</xdr:col>
      <xdr:colOff>2419350</xdr:colOff>
      <xdr:row>18</xdr:row>
      <xdr:rowOff>509743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753764"/>
          <a:ext cx="2381250" cy="404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1394460</xdr:colOff>
      <xdr:row>1</xdr:row>
      <xdr:rowOff>236220</xdr:rowOff>
    </xdr:from>
    <xdr:to>
      <xdr:col>5</xdr:col>
      <xdr:colOff>22860</xdr:colOff>
      <xdr:row>2</xdr:row>
      <xdr:rowOff>175260</xdr:rowOff>
    </xdr:to>
    <xdr:pic>
      <xdr:nvPicPr>
        <xdr:cNvPr id="28679" name="Picture 2">
          <a:extLst>
            <a:ext uri="{FF2B5EF4-FFF2-40B4-BE49-F238E27FC236}">
              <a16:creationId xmlns:a16="http://schemas.microsoft.com/office/drawing/2014/main" xmlns="" id="{00000000-0008-0000-0100-00000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" y="426720"/>
          <a:ext cx="14478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</xdr:colOff>
      <xdr:row>1</xdr:row>
      <xdr:rowOff>0</xdr:rowOff>
    </xdr:from>
    <xdr:to>
      <xdr:col>3</xdr:col>
      <xdr:colOff>38100</xdr:colOff>
      <xdr:row>2</xdr:row>
      <xdr:rowOff>0</xdr:rowOff>
    </xdr:to>
    <xdr:pic>
      <xdr:nvPicPr>
        <xdr:cNvPr id="28680" name="Picture 1">
          <a:extLst>
            <a:ext uri="{FF2B5EF4-FFF2-40B4-BE49-F238E27FC236}">
              <a16:creationId xmlns:a16="http://schemas.microsoft.com/office/drawing/2014/main" xmlns="" id="{00000000-0008-0000-0100-00000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190500"/>
          <a:ext cx="1920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30480</xdr:rowOff>
    </xdr:from>
    <xdr:to>
      <xdr:col>3</xdr:col>
      <xdr:colOff>4763</xdr:colOff>
      <xdr:row>4</xdr:row>
      <xdr:rowOff>45720</xdr:rowOff>
    </xdr:to>
    <xdr:pic>
      <xdr:nvPicPr>
        <xdr:cNvPr id="28681" name="5 Imagen" descr="LOGO_Version2d.jpg">
          <a:extLst>
            <a:ext uri="{FF2B5EF4-FFF2-40B4-BE49-F238E27FC236}">
              <a16:creationId xmlns:a16="http://schemas.microsoft.com/office/drawing/2014/main" xmlns="" id="{00000000-0008-0000-0100-000009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487680"/>
          <a:ext cx="267462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853440</xdr:colOff>
      <xdr:row>16</xdr:row>
      <xdr:rowOff>373380</xdr:rowOff>
    </xdr:from>
    <xdr:to>
      <xdr:col>3</xdr:col>
      <xdr:colOff>1417320</xdr:colOff>
      <xdr:row>16</xdr:row>
      <xdr:rowOff>1074420</xdr:rowOff>
    </xdr:to>
    <xdr:pic>
      <xdr:nvPicPr>
        <xdr:cNvPr id="28682" name="Picture 31" descr="U38007_rc4_wc_jr_100">
          <a:extLst>
            <a:ext uri="{FF2B5EF4-FFF2-40B4-BE49-F238E27FC236}">
              <a16:creationId xmlns:a16="http://schemas.microsoft.com/office/drawing/2014/main" xmlns="" id="{00000000-0008-0000-0100-00000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0940" y="12268200"/>
          <a:ext cx="5638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883920</xdr:colOff>
      <xdr:row>18</xdr:row>
      <xdr:rowOff>259080</xdr:rowOff>
    </xdr:from>
    <xdr:to>
      <xdr:col>3</xdr:col>
      <xdr:colOff>1554480</xdr:colOff>
      <xdr:row>18</xdr:row>
      <xdr:rowOff>1043940</xdr:rowOff>
    </xdr:to>
    <xdr:pic>
      <xdr:nvPicPr>
        <xdr:cNvPr id="28684" name="Picture 974" descr="3c7562ca69a69f76b0ba6316ffa849c3">
          <a:extLst>
            <a:ext uri="{FF2B5EF4-FFF2-40B4-BE49-F238E27FC236}">
              <a16:creationId xmlns:a16="http://schemas.microsoft.com/office/drawing/2014/main" xmlns="" id="{00000000-0008-0000-0100-00000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2356">
          <a:off x="3741420" y="14683740"/>
          <a:ext cx="67056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13</xdr:row>
      <xdr:rowOff>83820</xdr:rowOff>
    </xdr:from>
    <xdr:to>
      <xdr:col>3</xdr:col>
      <xdr:colOff>1569720</xdr:colOff>
      <xdr:row>13</xdr:row>
      <xdr:rowOff>1158240</xdr:rowOff>
    </xdr:to>
    <xdr:pic>
      <xdr:nvPicPr>
        <xdr:cNvPr id="28685" name="43 Imagen" descr="12698_u50512_rc4_80_jr_low.jpg">
          <a:extLst>
            <a:ext uri="{FF2B5EF4-FFF2-40B4-BE49-F238E27FC236}">
              <a16:creationId xmlns:a16="http://schemas.microsoft.com/office/drawing/2014/main" xmlns="" id="{00000000-0008-0000-0100-00000D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8183880"/>
          <a:ext cx="807720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777240</xdr:colOff>
      <xdr:row>12</xdr:row>
      <xdr:rowOff>160020</xdr:rowOff>
    </xdr:from>
    <xdr:to>
      <xdr:col>3</xdr:col>
      <xdr:colOff>1516380</xdr:colOff>
      <xdr:row>12</xdr:row>
      <xdr:rowOff>1120140</xdr:rowOff>
    </xdr:to>
    <xdr:pic>
      <xdr:nvPicPr>
        <xdr:cNvPr id="28686" name="44 Imagen" descr="12699_u51012_rc4_jr_70_low.jpg">
          <a:extLst>
            <a:ext uri="{FF2B5EF4-FFF2-40B4-BE49-F238E27FC236}">
              <a16:creationId xmlns:a16="http://schemas.microsoft.com/office/drawing/2014/main" xmlns="" id="{00000000-0008-0000-0100-00000E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4740" y="6995160"/>
          <a:ext cx="73914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739140</xdr:colOff>
      <xdr:row>10</xdr:row>
      <xdr:rowOff>122396</xdr:rowOff>
    </xdr:from>
    <xdr:to>
      <xdr:col>3</xdr:col>
      <xdr:colOff>1455420</xdr:colOff>
      <xdr:row>10</xdr:row>
      <xdr:rowOff>1074896</xdr:rowOff>
    </xdr:to>
    <xdr:pic>
      <xdr:nvPicPr>
        <xdr:cNvPr id="28687" name="45 Imagen" descr="12699_u51012_rc4_jr_70_low.jpg">
          <a:extLst>
            <a:ext uri="{FF2B5EF4-FFF2-40B4-BE49-F238E27FC236}">
              <a16:creationId xmlns:a16="http://schemas.microsoft.com/office/drawing/2014/main" xmlns="" id="{00000000-0008-0000-0100-00000F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3296" y="4420552"/>
          <a:ext cx="71628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868680</xdr:colOff>
      <xdr:row>19</xdr:row>
      <xdr:rowOff>205740</xdr:rowOff>
    </xdr:from>
    <xdr:to>
      <xdr:col>3</xdr:col>
      <xdr:colOff>1485900</xdr:colOff>
      <xdr:row>19</xdr:row>
      <xdr:rowOff>1021080</xdr:rowOff>
    </xdr:to>
    <xdr:pic>
      <xdr:nvPicPr>
        <xdr:cNvPr id="28688" name="Picture 974" descr="3c7562ca69a69f76b0ba6316ffa849c3">
          <a:extLst>
            <a:ext uri="{FF2B5EF4-FFF2-40B4-BE49-F238E27FC236}">
              <a16:creationId xmlns:a16="http://schemas.microsoft.com/office/drawing/2014/main" xmlns="" id="{00000000-0008-0000-0100-00001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2356">
          <a:off x="3726180" y="15895320"/>
          <a:ext cx="61722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21</xdr:row>
      <xdr:rowOff>0</xdr:rowOff>
    </xdr:from>
    <xdr:to>
      <xdr:col>3</xdr:col>
      <xdr:colOff>1676400</xdr:colOff>
      <xdr:row>21</xdr:row>
      <xdr:rowOff>7620</xdr:rowOff>
    </xdr:to>
    <xdr:pic>
      <xdr:nvPicPr>
        <xdr:cNvPr id="28690" name="G00011W001-600W001" descr="Picture12">
          <a:extLst>
            <a:ext uri="{FF2B5EF4-FFF2-40B4-BE49-F238E27FC236}">
              <a16:creationId xmlns:a16="http://schemas.microsoft.com/office/drawing/2014/main" xmlns="" id="{00000000-0008-0000-0100-00001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7335500"/>
          <a:ext cx="9525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861060</xdr:colOff>
      <xdr:row>1</xdr:row>
      <xdr:rowOff>83820</xdr:rowOff>
    </xdr:from>
    <xdr:to>
      <xdr:col>3</xdr:col>
      <xdr:colOff>1600200</xdr:colOff>
      <xdr:row>4</xdr:row>
      <xdr:rowOff>76200</xdr:rowOff>
    </xdr:to>
    <xdr:pic>
      <xdr:nvPicPr>
        <xdr:cNvPr id="28691" name="6 Imagen">
          <a:extLst>
            <a:ext uri="{FF2B5EF4-FFF2-40B4-BE49-F238E27FC236}">
              <a16:creationId xmlns:a16="http://schemas.microsoft.com/office/drawing/2014/main" xmlns="" id="{00000000-0008-0000-0100-00001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274320"/>
          <a:ext cx="7391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777240</xdr:colOff>
      <xdr:row>14</xdr:row>
      <xdr:rowOff>38100</xdr:rowOff>
    </xdr:from>
    <xdr:to>
      <xdr:col>3</xdr:col>
      <xdr:colOff>1562100</xdr:colOff>
      <xdr:row>15</xdr:row>
      <xdr:rowOff>60959</xdr:rowOff>
    </xdr:to>
    <xdr:pic>
      <xdr:nvPicPr>
        <xdr:cNvPr id="28692" name="Imagen 72">
          <a:extLst>
            <a:ext uri="{FF2B5EF4-FFF2-40B4-BE49-F238E27FC236}">
              <a16:creationId xmlns:a16="http://schemas.microsoft.com/office/drawing/2014/main" xmlns="" id="{00000000-0008-0000-0100-00001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4740" y="9403080"/>
          <a:ext cx="784860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14</xdr:row>
      <xdr:rowOff>1242060</xdr:rowOff>
    </xdr:from>
    <xdr:to>
      <xdr:col>3</xdr:col>
      <xdr:colOff>1577340</xdr:colOff>
      <xdr:row>16</xdr:row>
      <xdr:rowOff>144780</xdr:rowOff>
    </xdr:to>
    <xdr:pic>
      <xdr:nvPicPr>
        <xdr:cNvPr id="28693" name="Imagen 6">
          <a:extLst>
            <a:ext uri="{FF2B5EF4-FFF2-40B4-BE49-F238E27FC236}">
              <a16:creationId xmlns:a16="http://schemas.microsoft.com/office/drawing/2014/main" xmlns="" id="{00000000-0008-0000-0100-000015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607040"/>
          <a:ext cx="85344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842486</xdr:colOff>
      <xdr:row>8</xdr:row>
      <xdr:rowOff>25241</xdr:rowOff>
    </xdr:from>
    <xdr:to>
      <xdr:col>3</xdr:col>
      <xdr:colOff>1612106</xdr:colOff>
      <xdr:row>8</xdr:row>
      <xdr:rowOff>1256823</xdr:rowOff>
    </xdr:to>
    <xdr:pic>
      <xdr:nvPicPr>
        <xdr:cNvPr id="28694" name="2 Imagen">
          <a:extLst>
            <a:ext uri="{FF2B5EF4-FFF2-40B4-BE49-F238E27FC236}">
              <a16:creationId xmlns:a16="http://schemas.microsoft.com/office/drawing/2014/main" xmlns="" id="{00000000-0008-0000-0100-000016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6642" y="3061335"/>
          <a:ext cx="769620" cy="1231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801051</xdr:colOff>
      <xdr:row>9</xdr:row>
      <xdr:rowOff>35719</xdr:rowOff>
    </xdr:from>
    <xdr:to>
      <xdr:col>3</xdr:col>
      <xdr:colOff>1540191</xdr:colOff>
      <xdr:row>10</xdr:row>
      <xdr:rowOff>11430</xdr:rowOff>
    </xdr:to>
    <xdr:pic>
      <xdr:nvPicPr>
        <xdr:cNvPr id="28695" name="Imagen 5">
          <a:extLst>
            <a:ext uri="{FF2B5EF4-FFF2-40B4-BE49-F238E27FC236}">
              <a16:creationId xmlns:a16="http://schemas.microsoft.com/office/drawing/2014/main" xmlns="" id="{00000000-0008-0000-0100-000017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5207" y="3071813"/>
          <a:ext cx="739140" cy="1237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781051</xdr:colOff>
      <xdr:row>11</xdr:row>
      <xdr:rowOff>28574</xdr:rowOff>
    </xdr:from>
    <xdr:to>
      <xdr:col>3</xdr:col>
      <xdr:colOff>1590675</xdr:colOff>
      <xdr:row>12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1" y="6867524"/>
          <a:ext cx="809624" cy="1285875"/>
        </a:xfrm>
        <a:prstGeom prst="rect">
          <a:avLst/>
        </a:prstGeom>
      </xdr:spPr>
    </xdr:pic>
    <xdr:clientData/>
  </xdr:twoCellAnchor>
  <xdr:twoCellAnchor editAs="oneCell">
    <xdr:from>
      <xdr:col>3</xdr:col>
      <xdr:colOff>789145</xdr:colOff>
      <xdr:row>9</xdr:row>
      <xdr:rowOff>0</xdr:rowOff>
    </xdr:from>
    <xdr:to>
      <xdr:col>3</xdr:col>
      <xdr:colOff>1528285</xdr:colOff>
      <xdr:row>9</xdr:row>
      <xdr:rowOff>1237773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8DE7DF5-630D-5510-3D6E-AB8F8339C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301" y="3036094"/>
          <a:ext cx="739140" cy="1237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1394460</xdr:colOff>
      <xdr:row>1</xdr:row>
      <xdr:rowOff>236220</xdr:rowOff>
    </xdr:from>
    <xdr:to>
      <xdr:col>5</xdr:col>
      <xdr:colOff>22860</xdr:colOff>
      <xdr:row>2</xdr:row>
      <xdr:rowOff>175260</xdr:rowOff>
    </xdr:to>
    <xdr:pic>
      <xdr:nvPicPr>
        <xdr:cNvPr id="27924" name="Picture 2">
          <a:extLst>
            <a:ext uri="{FF2B5EF4-FFF2-40B4-BE49-F238E27FC236}">
              <a16:creationId xmlns:a16="http://schemas.microsoft.com/office/drawing/2014/main" xmlns="" id="{00000000-0008-0000-0200-00001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0" y="426720"/>
          <a:ext cx="14478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</xdr:colOff>
      <xdr:row>1</xdr:row>
      <xdr:rowOff>0</xdr:rowOff>
    </xdr:from>
    <xdr:to>
      <xdr:col>3</xdr:col>
      <xdr:colOff>38100</xdr:colOff>
      <xdr:row>2</xdr:row>
      <xdr:rowOff>0</xdr:rowOff>
    </xdr:to>
    <xdr:pic>
      <xdr:nvPicPr>
        <xdr:cNvPr id="27925" name="Picture 1">
          <a:extLst>
            <a:ext uri="{FF2B5EF4-FFF2-40B4-BE49-F238E27FC236}">
              <a16:creationId xmlns:a16="http://schemas.microsoft.com/office/drawing/2014/main" xmlns="" id="{00000000-0008-0000-0200-00001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1920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30480</xdr:rowOff>
    </xdr:from>
    <xdr:to>
      <xdr:col>2</xdr:col>
      <xdr:colOff>1828800</xdr:colOff>
      <xdr:row>4</xdr:row>
      <xdr:rowOff>45720</xdr:rowOff>
    </xdr:to>
    <xdr:pic>
      <xdr:nvPicPr>
        <xdr:cNvPr id="27926" name="5 Imagen" descr="LOGO_Version2d.jpg">
          <a:extLst>
            <a:ext uri="{FF2B5EF4-FFF2-40B4-BE49-F238E27FC236}">
              <a16:creationId xmlns:a16="http://schemas.microsoft.com/office/drawing/2014/main" xmlns="" id="{00000000-0008-0000-0200-000016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487680"/>
          <a:ext cx="267462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922020</xdr:colOff>
      <xdr:row>7</xdr:row>
      <xdr:rowOff>259080</xdr:rowOff>
    </xdr:from>
    <xdr:to>
      <xdr:col>3</xdr:col>
      <xdr:colOff>1783080</xdr:colOff>
      <xdr:row>7</xdr:row>
      <xdr:rowOff>1089660</xdr:rowOff>
    </xdr:to>
    <xdr:pic>
      <xdr:nvPicPr>
        <xdr:cNvPr id="27927" name="1 Imagen">
          <a:extLst>
            <a:ext uri="{FF2B5EF4-FFF2-40B4-BE49-F238E27FC236}">
              <a16:creationId xmlns:a16="http://schemas.microsoft.com/office/drawing/2014/main" xmlns="" id="{00000000-0008-0000-0200-000017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920" y="2034540"/>
          <a:ext cx="86106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891540</xdr:colOff>
      <xdr:row>33</xdr:row>
      <xdr:rowOff>205740</xdr:rowOff>
    </xdr:from>
    <xdr:to>
      <xdr:col>3</xdr:col>
      <xdr:colOff>1805940</xdr:colOff>
      <xdr:row>33</xdr:row>
      <xdr:rowOff>1089660</xdr:rowOff>
    </xdr:to>
    <xdr:pic>
      <xdr:nvPicPr>
        <xdr:cNvPr id="27930" name="100358F241">
          <a:extLst>
            <a:ext uri="{FF2B5EF4-FFF2-40B4-BE49-F238E27FC236}">
              <a16:creationId xmlns:a16="http://schemas.microsoft.com/office/drawing/2014/main" xmlns="" id="{00000000-0008-0000-0200-00001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34625280"/>
          <a:ext cx="9144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914400</xdr:colOff>
      <xdr:row>34</xdr:row>
      <xdr:rowOff>335280</xdr:rowOff>
    </xdr:from>
    <xdr:to>
      <xdr:col>3</xdr:col>
      <xdr:colOff>1798320</xdr:colOff>
      <xdr:row>34</xdr:row>
      <xdr:rowOff>1203960</xdr:rowOff>
    </xdr:to>
    <xdr:pic>
      <xdr:nvPicPr>
        <xdr:cNvPr id="27931" name="Picture 22">
          <a:extLst>
            <a:ext uri="{FF2B5EF4-FFF2-40B4-BE49-F238E27FC236}">
              <a16:creationId xmlns:a16="http://schemas.microsoft.com/office/drawing/2014/main" xmlns="" id="{00000000-0008-0000-0200-00001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36019740"/>
          <a:ext cx="8839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20</xdr:row>
      <xdr:rowOff>60960</xdr:rowOff>
    </xdr:from>
    <xdr:to>
      <xdr:col>3</xdr:col>
      <xdr:colOff>1501140</xdr:colOff>
      <xdr:row>20</xdr:row>
      <xdr:rowOff>1127760</xdr:rowOff>
    </xdr:to>
    <xdr:pic>
      <xdr:nvPicPr>
        <xdr:cNvPr id="27933" name="100636DF">
          <a:extLst>
            <a:ext uri="{FF2B5EF4-FFF2-40B4-BE49-F238E27FC236}">
              <a16:creationId xmlns:a16="http://schemas.microsoft.com/office/drawing/2014/main" xmlns="" id="{00000000-0008-0000-0200-00001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9301460"/>
          <a:ext cx="89154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792480</xdr:colOff>
      <xdr:row>8</xdr:row>
      <xdr:rowOff>274320</xdr:rowOff>
    </xdr:from>
    <xdr:to>
      <xdr:col>3</xdr:col>
      <xdr:colOff>1501140</xdr:colOff>
      <xdr:row>8</xdr:row>
      <xdr:rowOff>1066800</xdr:rowOff>
    </xdr:to>
    <xdr:pic>
      <xdr:nvPicPr>
        <xdr:cNvPr id="27935" name="9 Imagen">
          <a:extLst>
            <a:ext uri="{FF2B5EF4-FFF2-40B4-BE49-F238E27FC236}">
              <a16:creationId xmlns:a16="http://schemas.microsoft.com/office/drawing/2014/main" xmlns="" id="{00000000-0008-0000-0200-00001F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380" y="3192780"/>
          <a:ext cx="70866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647700</xdr:colOff>
      <xdr:row>41</xdr:row>
      <xdr:rowOff>289560</xdr:rowOff>
    </xdr:from>
    <xdr:to>
      <xdr:col>3</xdr:col>
      <xdr:colOff>1905000</xdr:colOff>
      <xdr:row>41</xdr:row>
      <xdr:rowOff>815340</xdr:rowOff>
    </xdr:to>
    <xdr:pic>
      <xdr:nvPicPr>
        <xdr:cNvPr id="27936" name="15 Imagen">
          <a:extLst>
            <a:ext uri="{FF2B5EF4-FFF2-40B4-BE49-F238E27FC236}">
              <a16:creationId xmlns:a16="http://schemas.microsoft.com/office/drawing/2014/main" xmlns="" id="{00000000-0008-0000-0200-000020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9888140"/>
          <a:ext cx="12573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35</xdr:row>
      <xdr:rowOff>304800</xdr:rowOff>
    </xdr:from>
    <xdr:to>
      <xdr:col>3</xdr:col>
      <xdr:colOff>1676400</xdr:colOff>
      <xdr:row>35</xdr:row>
      <xdr:rowOff>0</xdr:rowOff>
    </xdr:to>
    <xdr:pic>
      <xdr:nvPicPr>
        <xdr:cNvPr id="27937" name="G00011W001-600W001" descr="Picture12">
          <a:extLst>
            <a:ext uri="{FF2B5EF4-FFF2-40B4-BE49-F238E27FC236}">
              <a16:creationId xmlns:a16="http://schemas.microsoft.com/office/drawing/2014/main" xmlns="" id="{00000000-0008-0000-0200-00002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2313860"/>
          <a:ext cx="9525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579120</xdr:colOff>
      <xdr:row>39</xdr:row>
      <xdr:rowOff>106680</xdr:rowOff>
    </xdr:from>
    <xdr:to>
      <xdr:col>3</xdr:col>
      <xdr:colOff>1805940</xdr:colOff>
      <xdr:row>39</xdr:row>
      <xdr:rowOff>1127760</xdr:rowOff>
    </xdr:to>
    <xdr:pic>
      <xdr:nvPicPr>
        <xdr:cNvPr id="27938" name="G00011L001-SZAL001" descr="Picture11">
          <a:extLst>
            <a:ext uri="{FF2B5EF4-FFF2-40B4-BE49-F238E27FC236}">
              <a16:creationId xmlns:a16="http://schemas.microsoft.com/office/drawing/2014/main" xmlns="" id="{00000000-0008-0000-0200-00002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020" y="47175420"/>
          <a:ext cx="122682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754380</xdr:colOff>
      <xdr:row>32</xdr:row>
      <xdr:rowOff>266700</xdr:rowOff>
    </xdr:from>
    <xdr:to>
      <xdr:col>3</xdr:col>
      <xdr:colOff>1706880</xdr:colOff>
      <xdr:row>32</xdr:row>
      <xdr:rowOff>1165860</xdr:rowOff>
    </xdr:to>
    <xdr:pic>
      <xdr:nvPicPr>
        <xdr:cNvPr id="27940" name="7 Imagen">
          <a:extLst>
            <a:ext uri="{FF2B5EF4-FFF2-40B4-BE49-F238E27FC236}">
              <a16:creationId xmlns:a16="http://schemas.microsoft.com/office/drawing/2014/main" xmlns="" id="{00000000-0008-0000-0200-000024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280" y="33421320"/>
          <a:ext cx="9525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868680</xdr:colOff>
      <xdr:row>19</xdr:row>
      <xdr:rowOff>297180</xdr:rowOff>
    </xdr:from>
    <xdr:to>
      <xdr:col>3</xdr:col>
      <xdr:colOff>1684020</xdr:colOff>
      <xdr:row>19</xdr:row>
      <xdr:rowOff>1165860</xdr:rowOff>
    </xdr:to>
    <xdr:pic>
      <xdr:nvPicPr>
        <xdr:cNvPr id="27944" name="2 Imagen">
          <a:extLst>
            <a:ext uri="{FF2B5EF4-FFF2-40B4-BE49-F238E27FC236}">
              <a16:creationId xmlns:a16="http://schemas.microsoft.com/office/drawing/2014/main" xmlns="" id="{00000000-0008-0000-0200-000028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8580" y="18272760"/>
          <a:ext cx="8153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861060</xdr:colOff>
      <xdr:row>1</xdr:row>
      <xdr:rowOff>83820</xdr:rowOff>
    </xdr:from>
    <xdr:to>
      <xdr:col>3</xdr:col>
      <xdr:colOff>1600200</xdr:colOff>
      <xdr:row>4</xdr:row>
      <xdr:rowOff>76200</xdr:rowOff>
    </xdr:to>
    <xdr:pic>
      <xdr:nvPicPr>
        <xdr:cNvPr id="27945" name="6 Imagen">
          <a:extLst>
            <a:ext uri="{FF2B5EF4-FFF2-40B4-BE49-F238E27FC236}">
              <a16:creationId xmlns:a16="http://schemas.microsoft.com/office/drawing/2014/main" xmlns="" id="{00000000-0008-0000-0200-00002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274320"/>
          <a:ext cx="7391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9</xdr:row>
      <xdr:rowOff>83820</xdr:rowOff>
    </xdr:from>
    <xdr:to>
      <xdr:col>3</xdr:col>
      <xdr:colOff>1630680</xdr:colOff>
      <xdr:row>9</xdr:row>
      <xdr:rowOff>1066800</xdr:rowOff>
    </xdr:to>
    <xdr:pic>
      <xdr:nvPicPr>
        <xdr:cNvPr id="27946" name="1 Imagen">
          <a:extLst>
            <a:ext uri="{FF2B5EF4-FFF2-40B4-BE49-F238E27FC236}">
              <a16:creationId xmlns:a16="http://schemas.microsoft.com/office/drawing/2014/main" xmlns="" id="{00000000-0008-0000-0200-00002A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410200"/>
          <a:ext cx="102108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37</xdr:row>
      <xdr:rowOff>190500</xdr:rowOff>
    </xdr:from>
    <xdr:to>
      <xdr:col>3</xdr:col>
      <xdr:colOff>1714500</xdr:colOff>
      <xdr:row>37</xdr:row>
      <xdr:rowOff>1181100</xdr:rowOff>
    </xdr:to>
    <xdr:pic>
      <xdr:nvPicPr>
        <xdr:cNvPr id="27947" name="Imagen 1">
          <a:extLst>
            <a:ext uri="{FF2B5EF4-FFF2-40B4-BE49-F238E27FC236}">
              <a16:creationId xmlns:a16="http://schemas.microsoft.com/office/drawing/2014/main" xmlns="" id="{00000000-0008-0000-0200-00002B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4729400"/>
          <a:ext cx="990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746760</xdr:colOff>
      <xdr:row>40</xdr:row>
      <xdr:rowOff>83820</xdr:rowOff>
    </xdr:from>
    <xdr:to>
      <xdr:col>3</xdr:col>
      <xdr:colOff>1699260</xdr:colOff>
      <xdr:row>40</xdr:row>
      <xdr:rowOff>1036320</xdr:rowOff>
    </xdr:to>
    <xdr:pic>
      <xdr:nvPicPr>
        <xdr:cNvPr id="27948" name="Imagen 2">
          <a:extLst>
            <a:ext uri="{FF2B5EF4-FFF2-40B4-BE49-F238E27FC236}">
              <a16:creationId xmlns:a16="http://schemas.microsoft.com/office/drawing/2014/main" xmlns="" id="{00000000-0008-0000-0200-00002C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4841748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693420</xdr:colOff>
      <xdr:row>12</xdr:row>
      <xdr:rowOff>289560</xdr:rowOff>
    </xdr:from>
    <xdr:to>
      <xdr:col>3</xdr:col>
      <xdr:colOff>1478280</xdr:colOff>
      <xdr:row>12</xdr:row>
      <xdr:rowOff>1074420</xdr:rowOff>
    </xdr:to>
    <xdr:pic>
      <xdr:nvPicPr>
        <xdr:cNvPr id="27952" name="Imagen 3">
          <a:extLst>
            <a:ext uri="{FF2B5EF4-FFF2-40B4-BE49-F238E27FC236}">
              <a16:creationId xmlns:a16="http://schemas.microsoft.com/office/drawing/2014/main" xmlns="" id="{00000000-0008-0000-0200-000030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9410700"/>
          <a:ext cx="78486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670560</xdr:colOff>
      <xdr:row>14</xdr:row>
      <xdr:rowOff>198120</xdr:rowOff>
    </xdr:from>
    <xdr:to>
      <xdr:col>3</xdr:col>
      <xdr:colOff>1455420</xdr:colOff>
      <xdr:row>14</xdr:row>
      <xdr:rowOff>982980</xdr:rowOff>
    </xdr:to>
    <xdr:pic>
      <xdr:nvPicPr>
        <xdr:cNvPr id="27954" name="Imagen 5">
          <a:extLst>
            <a:ext uri="{FF2B5EF4-FFF2-40B4-BE49-F238E27FC236}">
              <a16:creationId xmlns:a16="http://schemas.microsoft.com/office/drawing/2014/main" xmlns="" id="{00000000-0008-0000-0200-000032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0460" y="11849100"/>
          <a:ext cx="78486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27</xdr:row>
      <xdr:rowOff>342900</xdr:rowOff>
    </xdr:from>
    <xdr:to>
      <xdr:col>3</xdr:col>
      <xdr:colOff>1447800</xdr:colOff>
      <xdr:row>27</xdr:row>
      <xdr:rowOff>1226820</xdr:rowOff>
    </xdr:to>
    <xdr:pic>
      <xdr:nvPicPr>
        <xdr:cNvPr id="27956" name="2 Imagen">
          <a:extLst>
            <a:ext uri="{FF2B5EF4-FFF2-40B4-BE49-F238E27FC236}">
              <a16:creationId xmlns:a16="http://schemas.microsoft.com/office/drawing/2014/main" xmlns="" id="{00000000-0008-0000-0200-000034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7172920"/>
          <a:ext cx="10668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655320</xdr:colOff>
      <xdr:row>29</xdr:row>
      <xdr:rowOff>152400</xdr:rowOff>
    </xdr:from>
    <xdr:to>
      <xdr:col>3</xdr:col>
      <xdr:colOff>1607820</xdr:colOff>
      <xdr:row>29</xdr:row>
      <xdr:rowOff>1135380</xdr:rowOff>
    </xdr:to>
    <xdr:pic>
      <xdr:nvPicPr>
        <xdr:cNvPr id="27957" name="Imagen 2">
          <a:extLst>
            <a:ext uri="{FF2B5EF4-FFF2-40B4-BE49-F238E27FC236}">
              <a16:creationId xmlns:a16="http://schemas.microsoft.com/office/drawing/2014/main" xmlns="" id="{00000000-0008-0000-0200-000035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29512260"/>
          <a:ext cx="952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411480</xdr:colOff>
      <xdr:row>30</xdr:row>
      <xdr:rowOff>144780</xdr:rowOff>
    </xdr:from>
    <xdr:to>
      <xdr:col>3</xdr:col>
      <xdr:colOff>1600200</xdr:colOff>
      <xdr:row>30</xdr:row>
      <xdr:rowOff>1203960</xdr:rowOff>
    </xdr:to>
    <xdr:pic>
      <xdr:nvPicPr>
        <xdr:cNvPr id="27959" name="Imagen 4">
          <a:extLst>
            <a:ext uri="{FF2B5EF4-FFF2-40B4-BE49-F238E27FC236}">
              <a16:creationId xmlns:a16="http://schemas.microsoft.com/office/drawing/2014/main" xmlns="" id="{00000000-0008-0000-0200-000037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1380" y="30769560"/>
          <a:ext cx="11887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24</xdr:row>
      <xdr:rowOff>205740</xdr:rowOff>
    </xdr:from>
    <xdr:to>
      <xdr:col>3</xdr:col>
      <xdr:colOff>1386840</xdr:colOff>
      <xdr:row>24</xdr:row>
      <xdr:rowOff>975360</xdr:rowOff>
    </xdr:to>
    <xdr:pic>
      <xdr:nvPicPr>
        <xdr:cNvPr id="27960" name="Imagen 7">
          <a:extLst>
            <a:ext uri="{FF2B5EF4-FFF2-40B4-BE49-F238E27FC236}">
              <a16:creationId xmlns:a16="http://schemas.microsoft.com/office/drawing/2014/main" xmlns="" id="{00000000-0008-0000-0200-000038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3241000"/>
          <a:ext cx="77724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548640</xdr:colOff>
      <xdr:row>25</xdr:row>
      <xdr:rowOff>175260</xdr:rowOff>
    </xdr:from>
    <xdr:to>
      <xdr:col>3</xdr:col>
      <xdr:colOff>1402080</xdr:colOff>
      <xdr:row>25</xdr:row>
      <xdr:rowOff>1043940</xdr:rowOff>
    </xdr:to>
    <xdr:pic>
      <xdr:nvPicPr>
        <xdr:cNvPr id="27961" name="Imagen 8">
          <a:extLst>
            <a:ext uri="{FF2B5EF4-FFF2-40B4-BE49-F238E27FC236}">
              <a16:creationId xmlns:a16="http://schemas.microsoft.com/office/drawing/2014/main" xmlns="" id="{00000000-0008-0000-0200-00003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4475440"/>
          <a:ext cx="8534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579120</xdr:colOff>
      <xdr:row>22</xdr:row>
      <xdr:rowOff>175260</xdr:rowOff>
    </xdr:from>
    <xdr:to>
      <xdr:col>3</xdr:col>
      <xdr:colOff>1447800</xdr:colOff>
      <xdr:row>22</xdr:row>
      <xdr:rowOff>1043940</xdr:rowOff>
    </xdr:to>
    <xdr:pic>
      <xdr:nvPicPr>
        <xdr:cNvPr id="27962" name="Imagen 9">
          <a:extLst>
            <a:ext uri="{FF2B5EF4-FFF2-40B4-BE49-F238E27FC236}">
              <a16:creationId xmlns:a16="http://schemas.microsoft.com/office/drawing/2014/main" xmlns="" id="{00000000-0008-0000-0200-00003A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020" y="20680680"/>
          <a:ext cx="86868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586740</xdr:colOff>
      <xdr:row>23</xdr:row>
      <xdr:rowOff>144780</xdr:rowOff>
    </xdr:from>
    <xdr:to>
      <xdr:col>3</xdr:col>
      <xdr:colOff>1447800</xdr:colOff>
      <xdr:row>23</xdr:row>
      <xdr:rowOff>1013460</xdr:rowOff>
    </xdr:to>
    <xdr:pic>
      <xdr:nvPicPr>
        <xdr:cNvPr id="27963" name="Imagen 11">
          <a:extLst>
            <a:ext uri="{FF2B5EF4-FFF2-40B4-BE49-F238E27FC236}">
              <a16:creationId xmlns:a16="http://schemas.microsoft.com/office/drawing/2014/main" xmlns="" id="{00000000-0008-0000-0200-00003B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21915120"/>
          <a:ext cx="8610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853440</xdr:colOff>
      <xdr:row>16</xdr:row>
      <xdr:rowOff>266700</xdr:rowOff>
    </xdr:from>
    <xdr:to>
      <xdr:col>3</xdr:col>
      <xdr:colOff>1638300</xdr:colOff>
      <xdr:row>16</xdr:row>
      <xdr:rowOff>1082040</xdr:rowOff>
    </xdr:to>
    <xdr:pic>
      <xdr:nvPicPr>
        <xdr:cNvPr id="27964" name="Imagen 1">
          <a:extLst>
            <a:ext uri="{FF2B5EF4-FFF2-40B4-BE49-F238E27FC236}">
              <a16:creationId xmlns:a16="http://schemas.microsoft.com/office/drawing/2014/main" xmlns="" id="{00000000-0008-0000-0200-00003C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340" y="14447520"/>
          <a:ext cx="7848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21</xdr:row>
      <xdr:rowOff>200025</xdr:rowOff>
    </xdr:from>
    <xdr:to>
      <xdr:col>3</xdr:col>
      <xdr:colOff>1590675</xdr:colOff>
      <xdr:row>21</xdr:row>
      <xdr:rowOff>1095375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4392275"/>
          <a:ext cx="895350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1394460</xdr:colOff>
      <xdr:row>1</xdr:row>
      <xdr:rowOff>236220</xdr:rowOff>
    </xdr:from>
    <xdr:to>
      <xdr:col>5</xdr:col>
      <xdr:colOff>22860</xdr:colOff>
      <xdr:row>2</xdr:row>
      <xdr:rowOff>175260</xdr:rowOff>
    </xdr:to>
    <xdr:pic>
      <xdr:nvPicPr>
        <xdr:cNvPr id="26969" name="Picture 2">
          <a:extLst>
            <a:ext uri="{FF2B5EF4-FFF2-40B4-BE49-F238E27FC236}">
              <a16:creationId xmlns:a16="http://schemas.microsoft.com/office/drawing/2014/main" xmlns="" id="{00000000-0008-0000-0300-00005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426720"/>
          <a:ext cx="14401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</xdr:colOff>
      <xdr:row>1</xdr:row>
      <xdr:rowOff>0</xdr:rowOff>
    </xdr:from>
    <xdr:to>
      <xdr:col>3</xdr:col>
      <xdr:colOff>419100</xdr:colOff>
      <xdr:row>2</xdr:row>
      <xdr:rowOff>0</xdr:rowOff>
    </xdr:to>
    <xdr:pic>
      <xdr:nvPicPr>
        <xdr:cNvPr id="26970" name="Picture 1">
          <a:extLst>
            <a:ext uri="{FF2B5EF4-FFF2-40B4-BE49-F238E27FC236}">
              <a16:creationId xmlns:a16="http://schemas.microsoft.com/office/drawing/2014/main" xmlns="" id="{00000000-0008-0000-0300-00005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190500"/>
          <a:ext cx="1920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30480</xdr:rowOff>
    </xdr:from>
    <xdr:to>
      <xdr:col>3</xdr:col>
      <xdr:colOff>257175</xdr:colOff>
      <xdr:row>4</xdr:row>
      <xdr:rowOff>45720</xdr:rowOff>
    </xdr:to>
    <xdr:pic>
      <xdr:nvPicPr>
        <xdr:cNvPr id="26971" name="5 Imagen" descr="LOGO_Version2d.jpg">
          <a:extLst>
            <a:ext uri="{FF2B5EF4-FFF2-40B4-BE49-F238E27FC236}">
              <a16:creationId xmlns:a16="http://schemas.microsoft.com/office/drawing/2014/main" xmlns="" id="{00000000-0008-0000-0300-00005B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487680"/>
          <a:ext cx="26670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31</xdr:row>
      <xdr:rowOff>243840</xdr:rowOff>
    </xdr:from>
    <xdr:to>
      <xdr:col>3</xdr:col>
      <xdr:colOff>1775460</xdr:colOff>
      <xdr:row>31</xdr:row>
      <xdr:rowOff>975360</xdr:rowOff>
    </xdr:to>
    <xdr:pic>
      <xdr:nvPicPr>
        <xdr:cNvPr id="26974" name="3 Imagen">
          <a:extLst>
            <a:ext uri="{FF2B5EF4-FFF2-40B4-BE49-F238E27FC236}">
              <a16:creationId xmlns:a16="http://schemas.microsoft.com/office/drawing/2014/main" xmlns="" id="{00000000-0008-0000-0300-00005E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25786080"/>
          <a:ext cx="13944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1676400</xdr:colOff>
      <xdr:row>6</xdr:row>
      <xdr:rowOff>7620</xdr:rowOff>
    </xdr:to>
    <xdr:pic>
      <xdr:nvPicPr>
        <xdr:cNvPr id="26979" name="G00011W001-600W001" descr="Picture12">
          <a:extLst>
            <a:ext uri="{FF2B5EF4-FFF2-40B4-BE49-F238E27FC236}">
              <a16:creationId xmlns:a16="http://schemas.microsoft.com/office/drawing/2014/main" xmlns="" id="{00000000-0008-0000-0300-00006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080" y="1272540"/>
          <a:ext cx="9525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17</xdr:row>
      <xdr:rowOff>114300</xdr:rowOff>
    </xdr:from>
    <xdr:to>
      <xdr:col>3</xdr:col>
      <xdr:colOff>1485900</xdr:colOff>
      <xdr:row>17</xdr:row>
      <xdr:rowOff>1097280</xdr:rowOff>
    </xdr:to>
    <xdr:pic>
      <xdr:nvPicPr>
        <xdr:cNvPr id="26981" name="3 Imagen">
          <a:extLst>
            <a:ext uri="{FF2B5EF4-FFF2-40B4-BE49-F238E27FC236}">
              <a16:creationId xmlns:a16="http://schemas.microsoft.com/office/drawing/2014/main" xmlns="" id="{00000000-0008-0000-0300-000065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10553700"/>
          <a:ext cx="4191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982980</xdr:colOff>
      <xdr:row>18</xdr:row>
      <xdr:rowOff>190500</xdr:rowOff>
    </xdr:from>
    <xdr:to>
      <xdr:col>3</xdr:col>
      <xdr:colOff>1531620</xdr:colOff>
      <xdr:row>18</xdr:row>
      <xdr:rowOff>1112520</xdr:rowOff>
    </xdr:to>
    <xdr:pic>
      <xdr:nvPicPr>
        <xdr:cNvPr id="26982" name="4 Imagen">
          <a:extLst>
            <a:ext uri="{FF2B5EF4-FFF2-40B4-BE49-F238E27FC236}">
              <a16:creationId xmlns:a16="http://schemas.microsoft.com/office/drawing/2014/main" xmlns="" id="{00000000-0008-0000-0300-00006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7160" y="11894820"/>
          <a:ext cx="54864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411480</xdr:colOff>
      <xdr:row>34</xdr:row>
      <xdr:rowOff>220980</xdr:rowOff>
    </xdr:from>
    <xdr:to>
      <xdr:col>3</xdr:col>
      <xdr:colOff>1569720</xdr:colOff>
      <xdr:row>34</xdr:row>
      <xdr:rowOff>1013460</xdr:rowOff>
    </xdr:to>
    <xdr:pic>
      <xdr:nvPicPr>
        <xdr:cNvPr id="26983" name="3 Imagen">
          <a:extLst>
            <a:ext uri="{FF2B5EF4-FFF2-40B4-BE49-F238E27FC236}">
              <a16:creationId xmlns:a16="http://schemas.microsoft.com/office/drawing/2014/main" xmlns="" id="{00000000-0008-0000-0300-000067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660" y="29192220"/>
          <a:ext cx="11582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815340</xdr:colOff>
      <xdr:row>37</xdr:row>
      <xdr:rowOff>114300</xdr:rowOff>
    </xdr:from>
    <xdr:to>
      <xdr:col>3</xdr:col>
      <xdr:colOff>1813560</xdr:colOff>
      <xdr:row>37</xdr:row>
      <xdr:rowOff>1074420</xdr:rowOff>
    </xdr:to>
    <xdr:pic>
      <xdr:nvPicPr>
        <xdr:cNvPr id="26986" name="9 Imagen">
          <a:extLst>
            <a:ext uri="{FF2B5EF4-FFF2-40B4-BE49-F238E27FC236}">
              <a16:creationId xmlns:a16="http://schemas.microsoft.com/office/drawing/2014/main" xmlns="" id="{00000000-0008-0000-0300-00006A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30228540"/>
          <a:ext cx="99822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792480</xdr:colOff>
      <xdr:row>40</xdr:row>
      <xdr:rowOff>83820</xdr:rowOff>
    </xdr:from>
    <xdr:to>
      <xdr:col>3</xdr:col>
      <xdr:colOff>1714500</xdr:colOff>
      <xdr:row>40</xdr:row>
      <xdr:rowOff>998220</xdr:rowOff>
    </xdr:to>
    <xdr:pic>
      <xdr:nvPicPr>
        <xdr:cNvPr id="26989" name="8 Imagen">
          <a:extLst>
            <a:ext uri="{FF2B5EF4-FFF2-40B4-BE49-F238E27FC236}">
              <a16:creationId xmlns:a16="http://schemas.microsoft.com/office/drawing/2014/main" xmlns="" id="{00000000-0008-0000-0300-00006D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3627060"/>
          <a:ext cx="92202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922020</xdr:colOff>
      <xdr:row>19</xdr:row>
      <xdr:rowOff>144780</xdr:rowOff>
    </xdr:from>
    <xdr:to>
      <xdr:col>3</xdr:col>
      <xdr:colOff>1737360</xdr:colOff>
      <xdr:row>19</xdr:row>
      <xdr:rowOff>1028700</xdr:rowOff>
    </xdr:to>
    <xdr:pic>
      <xdr:nvPicPr>
        <xdr:cNvPr id="26993" name="1 Imagen">
          <a:extLst>
            <a:ext uri="{FF2B5EF4-FFF2-40B4-BE49-F238E27FC236}">
              <a16:creationId xmlns:a16="http://schemas.microsoft.com/office/drawing/2014/main" xmlns="" id="{00000000-0008-0000-0300-000071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114020"/>
          <a:ext cx="8153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861060</xdr:colOff>
      <xdr:row>1</xdr:row>
      <xdr:rowOff>83820</xdr:rowOff>
    </xdr:from>
    <xdr:to>
      <xdr:col>3</xdr:col>
      <xdr:colOff>1600200</xdr:colOff>
      <xdr:row>4</xdr:row>
      <xdr:rowOff>76200</xdr:rowOff>
    </xdr:to>
    <xdr:pic>
      <xdr:nvPicPr>
        <xdr:cNvPr id="26994" name="6 Imagen">
          <a:extLst>
            <a:ext uri="{FF2B5EF4-FFF2-40B4-BE49-F238E27FC236}">
              <a16:creationId xmlns:a16="http://schemas.microsoft.com/office/drawing/2014/main" xmlns="" id="{00000000-0008-0000-0300-000072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240" y="274320"/>
          <a:ext cx="7391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952500</xdr:colOff>
      <xdr:row>13</xdr:row>
      <xdr:rowOff>83820</xdr:rowOff>
    </xdr:from>
    <xdr:to>
      <xdr:col>3</xdr:col>
      <xdr:colOff>1866900</xdr:colOff>
      <xdr:row>13</xdr:row>
      <xdr:rowOff>998220</xdr:rowOff>
    </xdr:to>
    <xdr:pic>
      <xdr:nvPicPr>
        <xdr:cNvPr id="26996" name="Imagen 56">
          <a:extLst>
            <a:ext uri="{FF2B5EF4-FFF2-40B4-BE49-F238E27FC236}">
              <a16:creationId xmlns:a16="http://schemas.microsoft.com/office/drawing/2014/main" xmlns="" id="{00000000-0008-0000-0300-000074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6680" y="5463540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914400</xdr:colOff>
      <xdr:row>14</xdr:row>
      <xdr:rowOff>144780</xdr:rowOff>
    </xdr:from>
    <xdr:to>
      <xdr:col>3</xdr:col>
      <xdr:colOff>1813560</xdr:colOff>
      <xdr:row>14</xdr:row>
      <xdr:rowOff>1051560</xdr:rowOff>
    </xdr:to>
    <xdr:pic>
      <xdr:nvPicPr>
        <xdr:cNvPr id="26997" name="Imagen 2">
          <a:extLst>
            <a:ext uri="{FF2B5EF4-FFF2-40B4-BE49-F238E27FC236}">
              <a16:creationId xmlns:a16="http://schemas.microsoft.com/office/drawing/2014/main" xmlns="" id="{00000000-0008-0000-0300-000075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8580" y="6789420"/>
          <a:ext cx="89916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434340</xdr:colOff>
      <xdr:row>21</xdr:row>
      <xdr:rowOff>83820</xdr:rowOff>
    </xdr:from>
    <xdr:to>
      <xdr:col>3</xdr:col>
      <xdr:colOff>1996440</xdr:colOff>
      <xdr:row>21</xdr:row>
      <xdr:rowOff>998220</xdr:rowOff>
    </xdr:to>
    <xdr:pic>
      <xdr:nvPicPr>
        <xdr:cNvPr id="26998" name="Imagen 5">
          <a:extLst>
            <a:ext uri="{FF2B5EF4-FFF2-40B4-BE49-F238E27FC236}">
              <a16:creationId xmlns:a16="http://schemas.microsoft.com/office/drawing/2014/main" xmlns="" id="{00000000-0008-0000-0300-00007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8520" y="15339060"/>
          <a:ext cx="1562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541020</xdr:colOff>
      <xdr:row>22</xdr:row>
      <xdr:rowOff>83820</xdr:rowOff>
    </xdr:from>
    <xdr:to>
      <xdr:col>3</xdr:col>
      <xdr:colOff>1684020</xdr:colOff>
      <xdr:row>22</xdr:row>
      <xdr:rowOff>1028700</xdr:rowOff>
    </xdr:to>
    <xdr:pic>
      <xdr:nvPicPr>
        <xdr:cNvPr id="26999" name="Imagen 1">
          <a:extLst>
            <a:ext uri="{FF2B5EF4-FFF2-40B4-BE49-F238E27FC236}">
              <a16:creationId xmlns:a16="http://schemas.microsoft.com/office/drawing/2014/main" xmlns="" id="{00000000-0008-0000-0300-000077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6482060"/>
          <a:ext cx="11430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678180</xdr:colOff>
      <xdr:row>23</xdr:row>
      <xdr:rowOff>167640</xdr:rowOff>
    </xdr:from>
    <xdr:to>
      <xdr:col>3</xdr:col>
      <xdr:colOff>1592580</xdr:colOff>
      <xdr:row>23</xdr:row>
      <xdr:rowOff>1074420</xdr:rowOff>
    </xdr:to>
    <xdr:pic>
      <xdr:nvPicPr>
        <xdr:cNvPr id="27000" name="Imagen 33">
          <a:extLst>
            <a:ext uri="{FF2B5EF4-FFF2-40B4-BE49-F238E27FC236}">
              <a16:creationId xmlns:a16="http://schemas.microsoft.com/office/drawing/2014/main" xmlns="" id="{00000000-0008-0000-0300-00007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360" y="17708880"/>
          <a:ext cx="91440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514348</xdr:colOff>
      <xdr:row>8</xdr:row>
      <xdr:rowOff>19050</xdr:rowOff>
    </xdr:from>
    <xdr:to>
      <xdr:col>3</xdr:col>
      <xdr:colOff>1743074</xdr:colOff>
      <xdr:row>8</xdr:row>
      <xdr:rowOff>1247776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476623" y="2867025"/>
          <a:ext cx="1228726" cy="1228726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36</xdr:row>
      <xdr:rowOff>104776</xdr:rowOff>
    </xdr:from>
    <xdr:to>
      <xdr:col>3</xdr:col>
      <xdr:colOff>1647825</xdr:colOff>
      <xdr:row>36</xdr:row>
      <xdr:rowOff>1057276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3023235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10</xdr:row>
      <xdr:rowOff>161924</xdr:rowOff>
    </xdr:from>
    <xdr:to>
      <xdr:col>3</xdr:col>
      <xdr:colOff>1676400</xdr:colOff>
      <xdr:row>10</xdr:row>
      <xdr:rowOff>1142999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657600" y="4276724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828673</xdr:colOff>
      <xdr:row>11</xdr:row>
      <xdr:rowOff>123823</xdr:rowOff>
    </xdr:from>
    <xdr:to>
      <xdr:col>3</xdr:col>
      <xdr:colOff>1800224</xdr:colOff>
      <xdr:row>11</xdr:row>
      <xdr:rowOff>1095374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790948" y="5505448"/>
          <a:ext cx="971551" cy="971551"/>
        </a:xfrm>
        <a:prstGeom prst="rect">
          <a:avLst/>
        </a:prstGeom>
      </xdr:spPr>
    </xdr:pic>
    <xdr:clientData/>
  </xdr:twoCellAnchor>
  <xdr:twoCellAnchor editAs="oneCell">
    <xdr:from>
      <xdr:col>3</xdr:col>
      <xdr:colOff>942975</xdr:colOff>
      <xdr:row>12</xdr:row>
      <xdr:rowOff>171450</xdr:rowOff>
    </xdr:from>
    <xdr:to>
      <xdr:col>3</xdr:col>
      <xdr:colOff>1924050</xdr:colOff>
      <xdr:row>12</xdr:row>
      <xdr:rowOff>1152525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905250" y="5553075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3</xdr:col>
      <xdr:colOff>655321</xdr:colOff>
      <xdr:row>30</xdr:row>
      <xdr:rowOff>133350</xdr:rowOff>
    </xdr:from>
    <xdr:to>
      <xdr:col>3</xdr:col>
      <xdr:colOff>1826897</xdr:colOff>
      <xdr:row>30</xdr:row>
      <xdr:rowOff>992506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6596" y="17564100"/>
          <a:ext cx="1171576" cy="859156"/>
        </a:xfrm>
        <a:prstGeom prst="rect">
          <a:avLst/>
        </a:prstGeom>
      </xdr:spPr>
    </xdr:pic>
    <xdr:clientData/>
  </xdr:twoCellAnchor>
  <xdr:twoCellAnchor editAs="oneCell">
    <xdr:from>
      <xdr:col>3</xdr:col>
      <xdr:colOff>729344</xdr:colOff>
      <xdr:row>35</xdr:row>
      <xdr:rowOff>53976</xdr:rowOff>
    </xdr:from>
    <xdr:to>
      <xdr:col>3</xdr:col>
      <xdr:colOff>1838325</xdr:colOff>
      <xdr:row>35</xdr:row>
      <xdr:rowOff>1049446</xdr:rowOff>
    </xdr:to>
    <xdr:pic>
      <xdr:nvPicPr>
        <xdr:cNvPr id="27" name="5 Imagen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0619" y="20913726"/>
          <a:ext cx="1108981" cy="99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7"/>
  <sheetViews>
    <sheetView tabSelected="1" zoomScale="80" zoomScaleNormal="80" workbookViewId="0">
      <pane ySplit="7" topLeftCell="A8" activePane="bottomLeft" state="frozen"/>
      <selection pane="bottomLeft" activeCell="F2" sqref="F2"/>
    </sheetView>
  </sheetViews>
  <sheetFormatPr baseColWidth="10" defaultRowHeight="14.4" x14ac:dyDescent="0.3"/>
  <cols>
    <col min="1" max="1" width="2.5546875" customWidth="1"/>
    <col min="2" max="2" width="10.109375" customWidth="1"/>
    <col min="3" max="3" width="29" customWidth="1"/>
    <col min="4" max="4" width="37.44140625" customWidth="1"/>
    <col min="5" max="7" width="5.6640625" style="3" customWidth="1"/>
    <col min="8" max="8" width="6.88671875" style="3" customWidth="1"/>
    <col min="9" max="11" width="5.6640625" style="3" customWidth="1"/>
    <col min="12" max="12" width="6.109375" style="3" customWidth="1"/>
    <col min="13" max="13" width="6.5546875" style="3" customWidth="1"/>
    <col min="14" max="14" width="6.109375" style="3" customWidth="1"/>
    <col min="15" max="15" width="5.88671875" style="3" customWidth="1"/>
    <col min="16" max="16" width="5.6640625" style="3" customWidth="1"/>
    <col min="17" max="17" width="6.5546875" style="3" customWidth="1"/>
    <col min="18" max="18" width="5.44140625" style="3" customWidth="1"/>
    <col min="19" max="19" width="6.5546875" style="3" customWidth="1"/>
    <col min="20" max="20" width="5.6640625" style="3" customWidth="1"/>
    <col min="21" max="21" width="6.109375" style="3" customWidth="1"/>
    <col min="22" max="22" width="12.44140625" style="3" customWidth="1"/>
    <col min="23" max="23" width="22.5546875" style="3" customWidth="1"/>
    <col min="24" max="24" width="14" style="2" hidden="1" customWidth="1"/>
    <col min="25" max="26" width="17.6640625" style="2" bestFit="1" customWidth="1"/>
  </cols>
  <sheetData>
    <row r="1" spans="2:26" ht="15" thickBot="1" x14ac:dyDescent="0.35"/>
    <row r="2" spans="2:26" ht="21" thickBot="1" x14ac:dyDescent="0.5">
      <c r="D2" s="102"/>
      <c r="I2" s="148" t="s">
        <v>219</v>
      </c>
      <c r="J2" s="105"/>
      <c r="K2" s="31"/>
      <c r="L2" s="31"/>
      <c r="M2" s="31"/>
      <c r="N2" s="31"/>
      <c r="O2" s="30"/>
      <c r="P2" s="26"/>
      <c r="Q2" s="26"/>
      <c r="R2" s="26"/>
      <c r="S2" s="26"/>
      <c r="T2" s="26"/>
      <c r="U2" s="26"/>
      <c r="V2" s="27"/>
      <c r="W2" s="28"/>
    </row>
    <row r="3" spans="2:26" ht="21" thickBot="1" x14ac:dyDescent="0.5">
      <c r="D3" s="102"/>
      <c r="I3" s="32"/>
      <c r="J3" s="104"/>
      <c r="K3" s="104"/>
      <c r="L3" s="104"/>
      <c r="M3" s="104"/>
      <c r="N3" s="104"/>
      <c r="O3" s="103">
        <v>280</v>
      </c>
      <c r="P3" s="29"/>
      <c r="Q3" s="29"/>
      <c r="R3" s="29"/>
      <c r="S3" s="29"/>
      <c r="T3" s="29"/>
      <c r="U3" s="29"/>
      <c r="V3" s="29"/>
      <c r="W3" s="28"/>
    </row>
    <row r="4" spans="2:26" x14ac:dyDescent="0.3">
      <c r="D4" s="102"/>
    </row>
    <row r="5" spans="2:26" x14ac:dyDescent="0.3">
      <c r="D5" s="102"/>
    </row>
    <row r="7" spans="2:26" s="156" customFormat="1" ht="30" customHeight="1" x14ac:dyDescent="0.3">
      <c r="B7" s="122" t="s">
        <v>2</v>
      </c>
      <c r="C7" s="122" t="s">
        <v>48</v>
      </c>
      <c r="D7" s="122" t="s">
        <v>0</v>
      </c>
      <c r="E7" s="122">
        <v>125</v>
      </c>
      <c r="F7" s="122">
        <v>135</v>
      </c>
      <c r="G7" s="122">
        <v>140</v>
      </c>
      <c r="H7" s="122">
        <v>145</v>
      </c>
      <c r="I7" s="122">
        <v>150</v>
      </c>
      <c r="J7" s="122">
        <v>155</v>
      </c>
      <c r="K7" s="122">
        <v>160</v>
      </c>
      <c r="L7" s="122">
        <v>165</v>
      </c>
      <c r="M7" s="122">
        <v>170</v>
      </c>
      <c r="N7" s="122">
        <v>173</v>
      </c>
      <c r="O7" s="122">
        <v>193</v>
      </c>
      <c r="P7" s="122"/>
      <c r="Q7" s="122"/>
      <c r="R7" s="122"/>
      <c r="S7" s="122"/>
      <c r="T7" s="122"/>
      <c r="U7" s="122"/>
      <c r="V7" s="122" t="s">
        <v>3</v>
      </c>
      <c r="W7" s="122" t="s">
        <v>1</v>
      </c>
      <c r="X7" s="125" t="s">
        <v>6</v>
      </c>
      <c r="Y7" s="125" t="s">
        <v>16</v>
      </c>
      <c r="Z7" s="125" t="s">
        <v>4</v>
      </c>
    </row>
    <row r="8" spans="2:26" ht="60" customHeight="1" x14ac:dyDescent="0.3">
      <c r="B8" s="100" t="s">
        <v>149</v>
      </c>
      <c r="C8" s="101" t="s">
        <v>148</v>
      </c>
      <c r="D8" s="1"/>
      <c r="E8" s="5"/>
      <c r="F8" s="5"/>
      <c r="G8" s="5"/>
      <c r="H8" s="5"/>
      <c r="I8" s="5"/>
      <c r="J8" s="5"/>
      <c r="K8" s="5"/>
      <c r="L8" s="5"/>
      <c r="M8" s="5"/>
      <c r="N8" s="77">
        <v>0</v>
      </c>
      <c r="O8" s="77">
        <v>1</v>
      </c>
      <c r="P8" s="5"/>
      <c r="Q8" s="5"/>
      <c r="R8" s="5"/>
      <c r="S8" s="5"/>
      <c r="T8" s="5"/>
      <c r="U8" s="5"/>
      <c r="V8" s="78" t="s">
        <v>147</v>
      </c>
      <c r="W8" s="6" t="s">
        <v>139</v>
      </c>
      <c r="X8" s="36">
        <v>599</v>
      </c>
      <c r="Y8" s="149">
        <f>Z8*50%</f>
        <v>599</v>
      </c>
      <c r="Z8" s="150">
        <f>X8*2</f>
        <v>1198</v>
      </c>
    </row>
    <row r="9" spans="2:26" ht="60" customHeight="1" x14ac:dyDescent="0.3">
      <c r="B9" s="100" t="s">
        <v>241</v>
      </c>
      <c r="C9" s="101" t="s">
        <v>225</v>
      </c>
      <c r="D9" s="1"/>
      <c r="E9" s="5"/>
      <c r="F9" s="5"/>
      <c r="G9" s="93"/>
      <c r="H9" s="97">
        <v>2</v>
      </c>
      <c r="I9" s="97">
        <v>2</v>
      </c>
      <c r="J9" s="97">
        <v>3</v>
      </c>
      <c r="K9" s="97">
        <v>3</v>
      </c>
      <c r="L9" s="97">
        <v>1</v>
      </c>
      <c r="M9" s="5"/>
      <c r="N9" s="5"/>
      <c r="O9" s="5"/>
      <c r="P9" s="5"/>
      <c r="Q9" s="5"/>
      <c r="R9" s="5"/>
      <c r="S9" s="5"/>
      <c r="T9" s="5"/>
      <c r="U9" s="5"/>
      <c r="V9" s="78" t="s">
        <v>226</v>
      </c>
      <c r="W9" s="6" t="s">
        <v>139</v>
      </c>
      <c r="X9" s="36">
        <v>419</v>
      </c>
      <c r="Y9" s="155">
        <f>Z9*60%</f>
        <v>502.79999999999995</v>
      </c>
      <c r="Z9" s="155">
        <f>X9*2</f>
        <v>838</v>
      </c>
    </row>
    <row r="10" spans="2:26" ht="60" customHeight="1" x14ac:dyDescent="0.3">
      <c r="B10" s="100" t="s">
        <v>240</v>
      </c>
      <c r="C10" s="101" t="s">
        <v>225</v>
      </c>
      <c r="D10" s="1"/>
      <c r="E10" s="5"/>
      <c r="F10" s="5"/>
      <c r="G10" s="93"/>
      <c r="H10" s="93"/>
      <c r="I10" s="93"/>
      <c r="J10" s="93"/>
      <c r="K10" s="93"/>
      <c r="L10" s="93"/>
      <c r="M10" s="154">
        <v>4</v>
      </c>
      <c r="N10" s="97">
        <v>2</v>
      </c>
      <c r="O10" s="5"/>
      <c r="P10" s="5"/>
      <c r="Q10" s="5"/>
      <c r="R10" s="5"/>
      <c r="S10" s="5"/>
      <c r="T10" s="5"/>
      <c r="U10" s="5"/>
      <c r="V10" s="78" t="s">
        <v>226</v>
      </c>
      <c r="W10" s="6" t="s">
        <v>139</v>
      </c>
      <c r="X10" s="36">
        <v>489</v>
      </c>
      <c r="Y10" s="155">
        <f>Z10*60%</f>
        <v>586.79999999999995</v>
      </c>
      <c r="Z10" s="155">
        <f>X10*2</f>
        <v>978</v>
      </c>
    </row>
    <row r="11" spans="2:26" ht="60" customHeight="1" x14ac:dyDescent="0.3">
      <c r="B11" s="100" t="s">
        <v>144</v>
      </c>
      <c r="C11" s="98" t="s">
        <v>143</v>
      </c>
      <c r="D11" s="1"/>
      <c r="E11" s="5"/>
      <c r="F11" s="77">
        <v>1</v>
      </c>
      <c r="G11" s="77"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78" t="s">
        <v>226</v>
      </c>
      <c r="W11" s="6" t="s">
        <v>139</v>
      </c>
      <c r="X11" s="36">
        <v>379.5</v>
      </c>
      <c r="Y11" s="149">
        <f>Z11*45%</f>
        <v>341.55</v>
      </c>
      <c r="Z11" s="150">
        <f t="shared" ref="Z11:Z13" si="0">X11*2</f>
        <v>759</v>
      </c>
    </row>
    <row r="12" spans="2:26" ht="60" customHeight="1" x14ac:dyDescent="0.3">
      <c r="B12" s="100" t="s">
        <v>142</v>
      </c>
      <c r="C12" s="98" t="s">
        <v>140</v>
      </c>
      <c r="D12" s="1"/>
      <c r="E12" s="5"/>
      <c r="F12" s="5"/>
      <c r="G12" s="5"/>
      <c r="H12" s="5"/>
      <c r="I12" s="5"/>
      <c r="J12" s="5"/>
      <c r="K12" s="77">
        <v>3</v>
      </c>
      <c r="L12" s="77">
        <v>0</v>
      </c>
      <c r="M12" s="5"/>
      <c r="N12" s="5"/>
      <c r="O12" s="5"/>
      <c r="P12" s="5"/>
      <c r="Q12" s="5"/>
      <c r="R12" s="5"/>
      <c r="S12" s="5"/>
      <c r="T12" s="5"/>
      <c r="U12" s="5"/>
      <c r="V12" s="78" t="s">
        <v>226</v>
      </c>
      <c r="W12" s="6" t="s">
        <v>139</v>
      </c>
      <c r="X12" s="36">
        <v>419.5</v>
      </c>
      <c r="Y12" s="149">
        <f>Z12*45%</f>
        <v>377.55</v>
      </c>
      <c r="Z12" s="150">
        <f t="shared" si="0"/>
        <v>839</v>
      </c>
    </row>
    <row r="13" spans="2:26" ht="60" customHeight="1" x14ac:dyDescent="0.3">
      <c r="B13" s="99" t="s">
        <v>141</v>
      </c>
      <c r="C13" s="98" t="s">
        <v>140</v>
      </c>
      <c r="D13" s="12"/>
      <c r="E13" s="93"/>
      <c r="F13" s="93"/>
      <c r="G13" s="93"/>
      <c r="H13" s="93"/>
      <c r="I13" s="77">
        <v>0</v>
      </c>
      <c r="J13" s="97">
        <v>1</v>
      </c>
      <c r="K13" s="97">
        <v>2</v>
      </c>
      <c r="L13" s="97">
        <v>0</v>
      </c>
      <c r="M13" s="77">
        <v>0</v>
      </c>
      <c r="N13" s="93"/>
      <c r="O13" s="93"/>
      <c r="P13" s="93"/>
      <c r="Q13" s="93"/>
      <c r="R13" s="93"/>
      <c r="S13" s="93"/>
      <c r="T13" s="93"/>
      <c r="U13" s="93"/>
      <c r="V13" s="78" t="s">
        <v>226</v>
      </c>
      <c r="W13" s="6" t="s">
        <v>139</v>
      </c>
      <c r="X13" s="36">
        <v>419.5</v>
      </c>
      <c r="Y13" s="149">
        <f>Z13*45%</f>
        <v>377.55</v>
      </c>
      <c r="Z13" s="150">
        <f t="shared" si="0"/>
        <v>839</v>
      </c>
    </row>
    <row r="14" spans="2:26" ht="60" customHeight="1" x14ac:dyDescent="0.3">
      <c r="B14" s="100" t="s">
        <v>222</v>
      </c>
      <c r="C14" s="101" t="s">
        <v>223</v>
      </c>
      <c r="D14" s="1"/>
      <c r="E14" s="5"/>
      <c r="F14" s="5"/>
      <c r="G14" s="93"/>
      <c r="H14" s="5"/>
      <c r="I14" s="5"/>
      <c r="J14" s="97">
        <v>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60" t="s">
        <v>224</v>
      </c>
      <c r="W14" s="6" t="s">
        <v>139</v>
      </c>
      <c r="X14" s="36">
        <f>751+250</f>
        <v>1001</v>
      </c>
      <c r="Y14" s="155">
        <f>Z14*60%</f>
        <v>1201.2</v>
      </c>
      <c r="Z14" s="155">
        <f>X14*2</f>
        <v>2002</v>
      </c>
    </row>
    <row r="15" spans="2:26" ht="60" customHeight="1" x14ac:dyDescent="0.3">
      <c r="B15" s="100" t="s">
        <v>242</v>
      </c>
      <c r="C15" s="101" t="s">
        <v>243</v>
      </c>
      <c r="D15" s="1"/>
      <c r="E15" s="5"/>
      <c r="F15" s="5"/>
      <c r="G15" s="97">
        <v>2</v>
      </c>
      <c r="H15" s="97">
        <v>1</v>
      </c>
      <c r="I15" s="97">
        <v>3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78" t="s">
        <v>226</v>
      </c>
      <c r="W15" s="6" t="s">
        <v>139</v>
      </c>
      <c r="X15" s="36">
        <v>419</v>
      </c>
      <c r="Y15" s="155">
        <f>Z15*60%</f>
        <v>502.79999999999995</v>
      </c>
      <c r="Z15" s="155">
        <f>X15*2</f>
        <v>838</v>
      </c>
    </row>
    <row r="16" spans="2:26" ht="60" customHeight="1" x14ac:dyDescent="0.3">
      <c r="B16" s="100" t="s">
        <v>146</v>
      </c>
      <c r="C16" s="101" t="s">
        <v>145</v>
      </c>
      <c r="D16" s="1"/>
      <c r="E16" s="5"/>
      <c r="F16" s="5"/>
      <c r="G16" s="97">
        <v>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8" t="s">
        <v>226</v>
      </c>
      <c r="W16" s="6" t="s">
        <v>139</v>
      </c>
      <c r="X16" s="36">
        <v>419.5</v>
      </c>
      <c r="Y16" s="149">
        <f>Z16*45%</f>
        <v>377.55</v>
      </c>
      <c r="Z16" s="150">
        <f>X16*2</f>
        <v>839</v>
      </c>
    </row>
    <row r="17" spans="1:26" ht="60" customHeight="1" x14ac:dyDescent="0.3">
      <c r="B17" s="140" t="s">
        <v>200</v>
      </c>
      <c r="C17" s="152" t="s">
        <v>145</v>
      </c>
      <c r="D17" s="1"/>
      <c r="E17" s="5"/>
      <c r="F17" s="77">
        <v>1</v>
      </c>
      <c r="G17" s="146">
        <v>3</v>
      </c>
      <c r="H17" s="97">
        <v>3</v>
      </c>
      <c r="I17" s="133"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78" t="s">
        <v>226</v>
      </c>
      <c r="W17" s="6" t="s">
        <v>139</v>
      </c>
      <c r="X17" s="36">
        <v>419.5</v>
      </c>
      <c r="Y17" s="149">
        <f>Z17*60%</f>
        <v>503.4</v>
      </c>
      <c r="Z17" s="150">
        <f>X17*2</f>
        <v>839</v>
      </c>
    </row>
    <row r="18" spans="1:26" s="158" customFormat="1" ht="30" customHeight="1" x14ac:dyDescent="0.3">
      <c r="A18" s="156"/>
      <c r="B18" s="122" t="s">
        <v>2</v>
      </c>
      <c r="C18" s="157" t="s">
        <v>138</v>
      </c>
      <c r="D18" s="157" t="s">
        <v>0</v>
      </c>
      <c r="E18" s="157">
        <v>80</v>
      </c>
      <c r="F18" s="157">
        <v>90</v>
      </c>
      <c r="G18" s="157">
        <v>91</v>
      </c>
      <c r="H18" s="157">
        <v>100</v>
      </c>
      <c r="I18" s="157">
        <v>101</v>
      </c>
      <c r="J18" s="157">
        <v>110</v>
      </c>
      <c r="K18" s="157">
        <v>120</v>
      </c>
      <c r="L18" s="157">
        <v>121</v>
      </c>
      <c r="M18" s="157">
        <v>130</v>
      </c>
      <c r="N18" s="157">
        <v>135</v>
      </c>
      <c r="O18" s="157">
        <v>140</v>
      </c>
      <c r="P18" s="157">
        <v>141</v>
      </c>
      <c r="Q18" s="157">
        <v>145</v>
      </c>
      <c r="R18" s="157">
        <v>150</v>
      </c>
      <c r="S18" s="157">
        <v>155</v>
      </c>
      <c r="T18" s="157">
        <v>160</v>
      </c>
      <c r="U18" s="157"/>
      <c r="V18" s="122" t="s">
        <v>3</v>
      </c>
      <c r="W18" s="122" t="s">
        <v>1</v>
      </c>
      <c r="X18" s="125" t="s">
        <v>6</v>
      </c>
      <c r="Y18" s="125" t="s">
        <v>16</v>
      </c>
      <c r="Z18" s="125" t="s">
        <v>4</v>
      </c>
    </row>
    <row r="19" spans="1:26" ht="45" customHeight="1" x14ac:dyDescent="0.3">
      <c r="B19" s="70" t="s">
        <v>201</v>
      </c>
      <c r="C19" s="69" t="s">
        <v>202</v>
      </c>
      <c r="D19" s="1"/>
      <c r="E19" s="7"/>
      <c r="F19" s="7"/>
      <c r="G19" s="7"/>
      <c r="H19" s="7"/>
      <c r="I19" s="7"/>
      <c r="J19" s="7"/>
      <c r="K19" s="7"/>
      <c r="L19" s="7"/>
      <c r="M19" s="7"/>
      <c r="N19" s="7"/>
      <c r="O19" s="8">
        <v>24</v>
      </c>
      <c r="P19" s="7"/>
      <c r="Q19" s="7"/>
      <c r="R19" s="8">
        <v>11</v>
      </c>
      <c r="S19" s="7"/>
      <c r="T19" s="7"/>
      <c r="U19" s="7"/>
      <c r="V19" s="95" t="s">
        <v>123</v>
      </c>
      <c r="W19" s="90" t="s">
        <v>137</v>
      </c>
      <c r="X19" s="36">
        <v>289</v>
      </c>
      <c r="Y19" s="149">
        <f>Z19*60%</f>
        <v>346.8</v>
      </c>
      <c r="Z19" s="150">
        <f>X19*2</f>
        <v>578</v>
      </c>
    </row>
    <row r="20" spans="1:26" ht="45" customHeight="1" x14ac:dyDescent="0.3">
      <c r="B20" s="70" t="s">
        <v>204</v>
      </c>
      <c r="C20" s="69" t="s">
        <v>231</v>
      </c>
      <c r="D20" s="1"/>
      <c r="E20" s="7"/>
      <c r="F20" s="7"/>
      <c r="G20" s="7"/>
      <c r="H20" s="7"/>
      <c r="I20" s="7"/>
      <c r="J20" s="7"/>
      <c r="K20" s="7"/>
      <c r="L20" s="7"/>
      <c r="M20" s="7"/>
      <c r="N20" s="7"/>
      <c r="O20" s="8">
        <v>4</v>
      </c>
      <c r="P20" s="7"/>
      <c r="Q20" s="7"/>
      <c r="R20" s="8">
        <v>0</v>
      </c>
      <c r="S20" s="7"/>
      <c r="T20" s="7"/>
      <c r="U20" s="7"/>
      <c r="V20" s="95" t="s">
        <v>123</v>
      </c>
      <c r="W20" s="90" t="s">
        <v>137</v>
      </c>
      <c r="X20" s="36">
        <v>319</v>
      </c>
      <c r="Y20" s="149">
        <f>Z20*60%</f>
        <v>382.8</v>
      </c>
      <c r="Z20" s="150">
        <f>X20*2</f>
        <v>638</v>
      </c>
    </row>
    <row r="21" spans="1:26" ht="45" customHeight="1" x14ac:dyDescent="0.3">
      <c r="B21" s="96" t="s">
        <v>203</v>
      </c>
      <c r="C21" s="69" t="s">
        <v>156</v>
      </c>
      <c r="D21" s="1"/>
      <c r="E21" s="7"/>
      <c r="F21" s="7"/>
      <c r="G21" s="7"/>
      <c r="H21" s="7"/>
      <c r="I21" s="7"/>
      <c r="J21" s="7"/>
      <c r="K21" s="7"/>
      <c r="L21" s="7"/>
      <c r="M21" s="7"/>
      <c r="N21" s="7"/>
      <c r="O21" s="8">
        <v>1</v>
      </c>
      <c r="P21" s="7"/>
      <c r="Q21" s="7"/>
      <c r="R21" s="8">
        <v>0</v>
      </c>
      <c r="S21" s="7"/>
      <c r="T21" s="7"/>
      <c r="U21" s="7"/>
      <c r="V21" s="95" t="s">
        <v>123</v>
      </c>
      <c r="W21" s="90" t="s">
        <v>137</v>
      </c>
      <c r="X21" s="36">
        <v>289</v>
      </c>
      <c r="Y21" s="149">
        <f>Z21*60%</f>
        <v>346.8</v>
      </c>
      <c r="Z21" s="150">
        <f>X21*2</f>
        <v>578</v>
      </c>
    </row>
    <row r="22" spans="1:26" s="158" customFormat="1" ht="30" customHeight="1" x14ac:dyDescent="0.3">
      <c r="A22" s="156"/>
      <c r="B22" s="122" t="s">
        <v>2</v>
      </c>
      <c r="C22" s="157" t="s">
        <v>136</v>
      </c>
      <c r="D22" s="157" t="s">
        <v>0</v>
      </c>
      <c r="E22" s="157">
        <v>80</v>
      </c>
      <c r="F22" s="157">
        <v>90</v>
      </c>
      <c r="G22" s="157">
        <v>91</v>
      </c>
      <c r="H22" s="157">
        <v>100</v>
      </c>
      <c r="I22" s="157">
        <v>101</v>
      </c>
      <c r="J22" s="157">
        <v>110</v>
      </c>
      <c r="K22" s="157">
        <v>120</v>
      </c>
      <c r="L22" s="157">
        <v>121</v>
      </c>
      <c r="M22" s="157">
        <v>130</v>
      </c>
      <c r="N22" s="157">
        <v>135</v>
      </c>
      <c r="O22" s="157">
        <v>140</v>
      </c>
      <c r="P22" s="157">
        <v>141</v>
      </c>
      <c r="Q22" s="157">
        <v>145</v>
      </c>
      <c r="R22" s="157">
        <v>150</v>
      </c>
      <c r="S22" s="157">
        <v>155</v>
      </c>
      <c r="T22" s="157">
        <v>160</v>
      </c>
      <c r="U22" s="157"/>
      <c r="V22" s="122" t="s">
        <v>3</v>
      </c>
      <c r="W22" s="122" t="s">
        <v>1</v>
      </c>
      <c r="X22" s="125" t="s">
        <v>6</v>
      </c>
      <c r="Y22" s="125" t="s">
        <v>16</v>
      </c>
      <c r="Z22" s="125" t="s">
        <v>4</v>
      </c>
    </row>
    <row r="23" spans="1:26" ht="45" customHeight="1" x14ac:dyDescent="0.3">
      <c r="B23" s="96" t="s">
        <v>244</v>
      </c>
      <c r="C23" s="69" t="s">
        <v>135</v>
      </c>
      <c r="D23" s="1"/>
      <c r="E23" s="7"/>
      <c r="F23" s="7"/>
      <c r="G23" s="7"/>
      <c r="H23" s="7"/>
      <c r="I23" s="97">
        <v>0</v>
      </c>
      <c r="J23" s="7"/>
      <c r="K23" s="7"/>
      <c r="L23" s="8">
        <v>1</v>
      </c>
      <c r="M23" s="8">
        <v>1</v>
      </c>
      <c r="N23" s="7"/>
      <c r="O23" s="92"/>
      <c r="P23" s="7"/>
      <c r="Q23" s="7"/>
      <c r="R23" s="92"/>
      <c r="S23" s="13"/>
      <c r="T23" s="13"/>
      <c r="U23" s="13"/>
      <c r="V23" s="91" t="s">
        <v>130</v>
      </c>
      <c r="W23" s="90" t="s">
        <v>134</v>
      </c>
      <c r="X23" s="36">
        <v>199.5</v>
      </c>
      <c r="Y23" s="149">
        <f>Z23*60%</f>
        <v>239.39999999999998</v>
      </c>
      <c r="Z23" s="150">
        <f>X23*2</f>
        <v>399</v>
      </c>
    </row>
    <row r="24" spans="1:26" ht="45" customHeight="1" x14ac:dyDescent="0.3">
      <c r="B24" s="96" t="s">
        <v>207</v>
      </c>
      <c r="C24" s="69" t="s">
        <v>133</v>
      </c>
      <c r="D24" s="1"/>
      <c r="E24" s="7"/>
      <c r="F24" s="7"/>
      <c r="G24" s="7"/>
      <c r="H24" s="7"/>
      <c r="I24" s="7"/>
      <c r="J24" s="7"/>
      <c r="K24" s="7"/>
      <c r="L24" s="7"/>
      <c r="M24" s="7"/>
      <c r="N24" s="8">
        <v>10</v>
      </c>
      <c r="O24" s="7"/>
      <c r="P24" s="7"/>
      <c r="Q24" s="94">
        <v>1</v>
      </c>
      <c r="R24" s="5"/>
      <c r="S24" s="8">
        <v>0</v>
      </c>
      <c r="T24" s="93"/>
      <c r="U24" s="93"/>
      <c r="V24" s="91" t="s">
        <v>130</v>
      </c>
      <c r="W24" s="90" t="s">
        <v>129</v>
      </c>
      <c r="X24" s="36">
        <v>249.5</v>
      </c>
      <c r="Y24" s="149">
        <f>Z24*60%</f>
        <v>299.39999999999998</v>
      </c>
      <c r="Z24" s="150">
        <f>X24*2</f>
        <v>499</v>
      </c>
    </row>
    <row r="25" spans="1:26" ht="45" hidden="1" customHeight="1" x14ac:dyDescent="0.3">
      <c r="B25" s="70" t="s">
        <v>205</v>
      </c>
      <c r="C25" s="69" t="s">
        <v>206</v>
      </c>
      <c r="D25" s="1"/>
      <c r="E25" s="7"/>
      <c r="F25" s="7"/>
      <c r="G25" s="7"/>
      <c r="H25" s="7"/>
      <c r="I25" s="7"/>
      <c r="J25" s="7"/>
      <c r="K25" s="7"/>
      <c r="L25" s="7"/>
      <c r="M25" s="7"/>
      <c r="N25" s="5"/>
      <c r="O25" s="7"/>
      <c r="P25" s="97">
        <v>0</v>
      </c>
      <c r="Q25" s="5"/>
      <c r="R25" s="5"/>
      <c r="S25" s="5"/>
      <c r="T25" s="5"/>
      <c r="U25" s="93"/>
      <c r="V25" s="91" t="s">
        <v>130</v>
      </c>
      <c r="W25" s="90" t="s">
        <v>129</v>
      </c>
      <c r="X25" s="36">
        <v>329</v>
      </c>
      <c r="Y25" s="149">
        <f>Z25*55%</f>
        <v>361.90000000000003</v>
      </c>
      <c r="Z25" s="150">
        <f>X25*2</f>
        <v>658</v>
      </c>
    </row>
    <row r="26" spans="1:26" ht="45" hidden="1" customHeight="1" x14ac:dyDescent="0.3">
      <c r="B26" s="70" t="s">
        <v>132</v>
      </c>
      <c r="C26" s="69" t="s">
        <v>131</v>
      </c>
      <c r="D26" s="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  <c r="Q26" s="92"/>
      <c r="R26" s="8"/>
      <c r="S26" s="92"/>
      <c r="T26" s="8"/>
      <c r="U26" s="93"/>
      <c r="V26" s="91" t="s">
        <v>130</v>
      </c>
      <c r="W26" s="90" t="s">
        <v>129</v>
      </c>
      <c r="X26" s="89">
        <v>329.5</v>
      </c>
      <c r="Y26" s="149">
        <f>Z26*60%</f>
        <v>395.4</v>
      </c>
      <c r="Z26" s="150">
        <f>X26*2</f>
        <v>659</v>
      </c>
    </row>
    <row r="27" spans="1:26" s="159" customFormat="1" ht="39.9" customHeight="1" x14ac:dyDescent="0.3">
      <c r="B27" s="121" t="s">
        <v>2</v>
      </c>
      <c r="C27" s="121" t="s">
        <v>17</v>
      </c>
      <c r="D27" s="122" t="s">
        <v>0</v>
      </c>
      <c r="E27" s="122">
        <v>80</v>
      </c>
      <c r="F27" s="122">
        <v>85</v>
      </c>
      <c r="G27" s="122">
        <v>90</v>
      </c>
      <c r="H27" s="122">
        <v>95</v>
      </c>
      <c r="I27" s="122">
        <v>100</v>
      </c>
      <c r="J27" s="122">
        <v>105</v>
      </c>
      <c r="K27" s="122">
        <v>110</v>
      </c>
      <c r="L27" s="122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57" t="s">
        <v>1</v>
      </c>
      <c r="X27" s="125" t="s">
        <v>6</v>
      </c>
      <c r="Y27" s="125" t="s">
        <v>16</v>
      </c>
      <c r="Z27" s="125" t="s">
        <v>4</v>
      </c>
    </row>
    <row r="28" spans="1:26" ht="60" customHeight="1" x14ac:dyDescent="0.3">
      <c r="B28" s="38" t="s">
        <v>15</v>
      </c>
      <c r="C28" s="38" t="s">
        <v>14</v>
      </c>
      <c r="D28" s="1"/>
      <c r="E28" s="7"/>
      <c r="F28" s="7"/>
      <c r="G28" s="8">
        <v>6</v>
      </c>
      <c r="H28" s="8">
        <v>4</v>
      </c>
      <c r="I28" s="8">
        <v>0</v>
      </c>
      <c r="J28" s="8">
        <v>0</v>
      </c>
      <c r="K28" s="9"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7" t="s">
        <v>13</v>
      </c>
      <c r="X28" s="36">
        <v>35.9</v>
      </c>
      <c r="Y28" s="149">
        <f>Z28*60%</f>
        <v>43.08</v>
      </c>
      <c r="Z28" s="150">
        <f>X28*2</f>
        <v>71.8</v>
      </c>
    </row>
    <row r="29" spans="1:26" ht="60" customHeight="1" x14ac:dyDescent="0.3">
      <c r="B29" s="41" t="s">
        <v>12</v>
      </c>
      <c r="C29" s="41" t="s">
        <v>11</v>
      </c>
      <c r="D29" s="40"/>
      <c r="E29" s="9">
        <v>0</v>
      </c>
      <c r="F29" s="9">
        <v>0</v>
      </c>
      <c r="G29" s="9">
        <v>23</v>
      </c>
      <c r="H29" s="9">
        <v>4</v>
      </c>
      <c r="I29" s="9">
        <v>33</v>
      </c>
      <c r="J29" s="9">
        <v>35</v>
      </c>
      <c r="K29" s="9">
        <v>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7" t="s">
        <v>8</v>
      </c>
      <c r="X29" s="36">
        <v>20</v>
      </c>
      <c r="Y29" s="149">
        <f>Z29*60%</f>
        <v>24</v>
      </c>
      <c r="Z29" s="150">
        <f>X29*2</f>
        <v>40</v>
      </c>
    </row>
    <row r="30" spans="1:26" ht="50.1" customHeight="1" x14ac:dyDescent="0.3">
      <c r="B30" s="39" t="s">
        <v>10</v>
      </c>
      <c r="C30" s="38" t="s">
        <v>9</v>
      </c>
      <c r="D30" s="1"/>
      <c r="E30" s="7"/>
      <c r="F30" s="9">
        <v>16</v>
      </c>
      <c r="G30" s="8">
        <v>0</v>
      </c>
      <c r="H30" s="8">
        <v>1</v>
      </c>
      <c r="I30" s="8">
        <v>1</v>
      </c>
      <c r="J30" s="8">
        <v>6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37" t="s">
        <v>8</v>
      </c>
      <c r="X30" s="36">
        <v>22.5</v>
      </c>
      <c r="Y30" s="149">
        <f>Z30*60%</f>
        <v>27</v>
      </c>
      <c r="Z30" s="150">
        <f>X30*2</f>
        <v>45</v>
      </c>
    </row>
    <row r="31" spans="1:26" x14ac:dyDescent="0.3">
      <c r="X31" s="10"/>
      <c r="Y31" s="10"/>
      <c r="Z31" s="10"/>
    </row>
    <row r="32" spans="1:26" ht="18.75" customHeight="1" thickBot="1" x14ac:dyDescent="0.35">
      <c r="X32" s="10"/>
      <c r="Y32" s="10"/>
      <c r="Z32" s="10"/>
    </row>
    <row r="33" spans="1:26" s="24" customFormat="1" ht="24.9" customHeight="1" thickBot="1" x14ac:dyDescent="0.35">
      <c r="A33" s="108"/>
      <c r="B33" s="109" t="s">
        <v>217</v>
      </c>
      <c r="C33" s="109"/>
      <c r="D33" s="10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2"/>
      <c r="Q33" s="23"/>
      <c r="R33" s="23"/>
      <c r="S33" s="23"/>
      <c r="T33" s="23"/>
      <c r="U33" s="23"/>
      <c r="V33" s="23"/>
      <c r="W33" s="23"/>
      <c r="X33" s="34"/>
      <c r="Y33" s="34"/>
      <c r="Z33" s="34"/>
    </row>
    <row r="34" spans="1:26" x14ac:dyDescent="0.3">
      <c r="X34" s="10"/>
      <c r="Y34" s="10"/>
      <c r="Z34" s="10"/>
    </row>
    <row r="35" spans="1:26" x14ac:dyDescent="0.3">
      <c r="X35" s="10"/>
      <c r="Y35" s="10"/>
      <c r="Z35" s="10"/>
    </row>
    <row r="36" spans="1:26" x14ac:dyDescent="0.3">
      <c r="X36" s="10"/>
      <c r="Y36" s="10"/>
      <c r="Z36" s="10"/>
    </row>
    <row r="37" spans="1:26" x14ac:dyDescent="0.3">
      <c r="X37" s="10"/>
      <c r="Y37" s="10"/>
      <c r="Z37" s="10"/>
    </row>
  </sheetData>
  <pageMargins left="0.11811023622047245" right="0.11811023622047245" top="0.15748031496062992" bottom="0.15748031496062992" header="0.11811023622047245" footer="0.31496062992125984"/>
  <pageSetup paperSize="8" scale="70" orientation="landscape" horizontalDpi="720" verticalDpi="72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="80" zoomScaleNormal="80" workbookViewId="0">
      <pane ySplit="7" topLeftCell="A8" activePane="bottomLeft" state="frozen"/>
      <selection pane="bottomLeft" activeCell="A7" sqref="A7:XFD7"/>
    </sheetView>
  </sheetViews>
  <sheetFormatPr baseColWidth="10" defaultRowHeight="14.4" x14ac:dyDescent="0.3"/>
  <cols>
    <col min="1" max="1" width="2.5546875" customWidth="1"/>
    <col min="2" max="2" width="10.109375" customWidth="1"/>
    <col min="3" max="3" width="29" customWidth="1"/>
    <col min="4" max="4" width="35.44140625" customWidth="1"/>
    <col min="5" max="6" width="5.6640625" style="3" customWidth="1"/>
    <col min="7" max="7" width="6.5546875" style="3" customWidth="1"/>
    <col min="8" max="8" width="6" style="3" customWidth="1"/>
    <col min="9" max="9" width="6.88671875" style="3" customWidth="1"/>
    <col min="10" max="10" width="7" style="3" customWidth="1"/>
    <col min="11" max="11" width="6.44140625" style="3" customWidth="1"/>
    <col min="12" max="13" width="6.109375" style="3" customWidth="1"/>
    <col min="14" max="14" width="5.88671875" style="3" customWidth="1"/>
    <col min="15" max="15" width="7.88671875" style="3" customWidth="1"/>
    <col min="16" max="16" width="6.5546875" style="3" customWidth="1"/>
    <col min="17" max="17" width="7.44140625" style="3" customWidth="1"/>
    <col min="18" max="18" width="6.5546875" style="3" customWidth="1"/>
    <col min="19" max="19" width="6.88671875" style="3" customWidth="1"/>
    <col min="20" max="20" width="6.109375" style="3" customWidth="1"/>
    <col min="21" max="21" width="17.5546875" style="3" customWidth="1"/>
    <col min="22" max="22" width="15.5546875" style="3" customWidth="1"/>
    <col min="23" max="23" width="14" style="2" hidden="1" customWidth="1"/>
    <col min="24" max="24" width="16.5546875" style="2" bestFit="1" customWidth="1"/>
    <col min="25" max="25" width="17.6640625" style="2" bestFit="1" customWidth="1"/>
  </cols>
  <sheetData>
    <row r="1" spans="2:25" ht="15" thickBot="1" x14ac:dyDescent="0.35"/>
    <row r="2" spans="2:25" ht="21" thickBot="1" x14ac:dyDescent="0.5">
      <c r="D2" s="102"/>
      <c r="I2" s="148" t="s">
        <v>219</v>
      </c>
      <c r="J2" s="105"/>
      <c r="K2" s="31"/>
      <c r="L2" s="31"/>
      <c r="M2" s="31"/>
      <c r="N2" s="30"/>
      <c r="O2" s="26"/>
      <c r="P2" s="26"/>
      <c r="Q2" s="26"/>
      <c r="R2" s="26"/>
      <c r="S2" s="26"/>
      <c r="T2" s="26"/>
      <c r="U2" s="27"/>
      <c r="V2" s="28"/>
    </row>
    <row r="3" spans="2:25" ht="21" thickBot="1" x14ac:dyDescent="0.5">
      <c r="D3" s="102"/>
      <c r="I3" s="32"/>
      <c r="J3" s="104"/>
      <c r="K3" s="104"/>
      <c r="L3" s="104"/>
      <c r="M3" s="104"/>
      <c r="N3" s="103">
        <v>280</v>
      </c>
      <c r="O3" s="29"/>
      <c r="P3" s="29"/>
      <c r="Q3" s="29"/>
      <c r="R3" s="29"/>
      <c r="S3" s="29"/>
      <c r="T3" s="29"/>
      <c r="U3" s="29"/>
      <c r="V3" s="28"/>
    </row>
    <row r="4" spans="2:25" x14ac:dyDescent="0.3">
      <c r="D4" s="102"/>
    </row>
    <row r="5" spans="2:25" x14ac:dyDescent="0.3">
      <c r="D5" s="102"/>
    </row>
    <row r="7" spans="2:25" s="158" customFormat="1" ht="39.9" customHeight="1" x14ac:dyDescent="0.3">
      <c r="B7" s="122" t="s">
        <v>2</v>
      </c>
      <c r="C7" s="122" t="s">
        <v>128</v>
      </c>
      <c r="D7" s="122" t="s">
        <v>0</v>
      </c>
      <c r="E7" s="122">
        <v>21</v>
      </c>
      <c r="F7" s="122">
        <v>215</v>
      </c>
      <c r="G7" s="122">
        <v>220</v>
      </c>
      <c r="H7" s="122">
        <v>225</v>
      </c>
      <c r="I7" s="122">
        <v>230</v>
      </c>
      <c r="J7" s="126">
        <v>235</v>
      </c>
      <c r="K7" s="126">
        <v>240</v>
      </c>
      <c r="L7" s="126">
        <v>245</v>
      </c>
      <c r="M7" s="126">
        <v>250</v>
      </c>
      <c r="N7" s="126">
        <v>255</v>
      </c>
      <c r="O7" s="126">
        <v>260</v>
      </c>
      <c r="P7" s="126">
        <v>265</v>
      </c>
      <c r="Q7" s="126">
        <v>270</v>
      </c>
      <c r="R7" s="126">
        <v>275</v>
      </c>
      <c r="S7" s="126">
        <v>280</v>
      </c>
      <c r="T7" s="126">
        <v>285</v>
      </c>
      <c r="U7" s="122" t="s">
        <v>3</v>
      </c>
      <c r="V7" s="122" t="s">
        <v>1</v>
      </c>
      <c r="W7" s="125" t="s">
        <v>6</v>
      </c>
      <c r="X7" s="125" t="s">
        <v>16</v>
      </c>
      <c r="Y7" s="125" t="s">
        <v>4</v>
      </c>
    </row>
    <row r="8" spans="2:25" s="84" customFormat="1" ht="99.9" hidden="1" customHeight="1" x14ac:dyDescent="0.3">
      <c r="B8" s="88" t="s">
        <v>127</v>
      </c>
      <c r="C8" s="87" t="s">
        <v>126</v>
      </c>
      <c r="D8" s="86"/>
      <c r="E8" s="77"/>
      <c r="F8" s="77"/>
      <c r="G8" s="77"/>
      <c r="H8" s="77"/>
      <c r="I8" s="77"/>
      <c r="J8" s="77"/>
      <c r="K8" s="77"/>
      <c r="L8" s="85"/>
      <c r="M8" s="7"/>
      <c r="N8" s="7"/>
      <c r="O8" s="7"/>
      <c r="P8" s="7"/>
      <c r="Q8" s="7"/>
      <c r="R8" s="7"/>
      <c r="S8" s="7"/>
      <c r="T8" s="7"/>
      <c r="U8" s="134" t="s">
        <v>123</v>
      </c>
      <c r="V8" s="135" t="s">
        <v>122</v>
      </c>
      <c r="W8" s="36">
        <v>110</v>
      </c>
      <c r="X8" s="149">
        <f t="shared" ref="X8:X16" si="0">Y8*70%</f>
        <v>154</v>
      </c>
      <c r="Y8" s="150">
        <f>W8*2</f>
        <v>220</v>
      </c>
    </row>
    <row r="9" spans="2:25" ht="99.9" customHeight="1" x14ac:dyDescent="0.3">
      <c r="B9" s="81" t="s">
        <v>154</v>
      </c>
      <c r="C9" s="80" t="s">
        <v>155</v>
      </c>
      <c r="D9" s="1"/>
      <c r="E9" s="7"/>
      <c r="F9" s="7"/>
      <c r="G9" s="7"/>
      <c r="H9" s="7"/>
      <c r="I9" s="7"/>
      <c r="J9" s="7"/>
      <c r="K9" s="77">
        <v>0</v>
      </c>
      <c r="L9" s="8">
        <v>1</v>
      </c>
      <c r="M9" s="7"/>
      <c r="N9" s="7"/>
      <c r="O9" s="7"/>
      <c r="P9" s="7"/>
      <c r="Q9" s="7"/>
      <c r="R9" s="7"/>
      <c r="S9" s="7"/>
      <c r="T9" s="7"/>
      <c r="U9" s="136" t="s">
        <v>7</v>
      </c>
      <c r="V9" s="135" t="s">
        <v>122</v>
      </c>
      <c r="W9" s="36">
        <v>139</v>
      </c>
      <c r="X9" s="149">
        <f>Y9*60%</f>
        <v>166.79999999999998</v>
      </c>
      <c r="Y9" s="150">
        <f t="shared" ref="Y9:Y20" si="1">W9*2</f>
        <v>278</v>
      </c>
    </row>
    <row r="10" spans="2:25" ht="99.9" customHeight="1" x14ac:dyDescent="0.3">
      <c r="B10" s="142" t="s">
        <v>198</v>
      </c>
      <c r="C10" s="143" t="s">
        <v>199</v>
      </c>
      <c r="D10" s="1"/>
      <c r="E10" s="7"/>
      <c r="F10" s="114">
        <v>9</v>
      </c>
      <c r="G10" s="114">
        <v>14</v>
      </c>
      <c r="H10" s="114">
        <v>12</v>
      </c>
      <c r="I10" s="138">
        <v>17</v>
      </c>
      <c r="J10" s="138">
        <v>8</v>
      </c>
      <c r="K10" s="114">
        <v>12</v>
      </c>
      <c r="L10" s="7"/>
      <c r="M10" s="7"/>
      <c r="N10" s="7"/>
      <c r="O10" s="7"/>
      <c r="P10" s="7"/>
      <c r="Q10" s="7"/>
      <c r="R10" s="7"/>
      <c r="S10" s="7"/>
      <c r="T10" s="7"/>
      <c r="U10" s="136" t="s">
        <v>7</v>
      </c>
      <c r="V10" s="135" t="s">
        <v>122</v>
      </c>
      <c r="W10" s="36">
        <v>139</v>
      </c>
      <c r="X10" s="149">
        <f t="shared" ref="X10:X19" si="2">Y10*60%</f>
        <v>166.79999999999998</v>
      </c>
      <c r="Y10" s="150">
        <f t="shared" si="1"/>
        <v>278</v>
      </c>
    </row>
    <row r="11" spans="2:25" ht="99.9" customHeight="1" x14ac:dyDescent="0.3">
      <c r="B11" s="83" t="s">
        <v>232</v>
      </c>
      <c r="C11" s="80" t="s">
        <v>125</v>
      </c>
      <c r="D11" s="1"/>
      <c r="E11" s="77">
        <v>0</v>
      </c>
      <c r="F11" s="7"/>
      <c r="G11" s="114">
        <v>2</v>
      </c>
      <c r="H11" s="114">
        <v>0</v>
      </c>
      <c r="I11" s="138">
        <v>0</v>
      </c>
      <c r="J11" s="138">
        <v>0</v>
      </c>
      <c r="K11" s="138">
        <v>0</v>
      </c>
      <c r="L11" s="138">
        <v>1</v>
      </c>
      <c r="M11" s="7"/>
      <c r="N11" s="7"/>
      <c r="O11" s="7"/>
      <c r="P11" s="7"/>
      <c r="Q11" s="7"/>
      <c r="R11" s="7"/>
      <c r="S11" s="7"/>
      <c r="T11" s="7"/>
      <c r="U11" s="134" t="s">
        <v>123</v>
      </c>
      <c r="V11" s="135" t="s">
        <v>122</v>
      </c>
      <c r="W11" s="36">
        <v>149</v>
      </c>
      <c r="X11" s="149">
        <f t="shared" si="2"/>
        <v>178.79999999999998</v>
      </c>
      <c r="Y11" s="150">
        <f t="shared" si="1"/>
        <v>298</v>
      </c>
    </row>
    <row r="12" spans="2:25" ht="99.9" customHeight="1" x14ac:dyDescent="0.3">
      <c r="B12" s="83" t="s">
        <v>227</v>
      </c>
      <c r="C12" s="80" t="s">
        <v>228</v>
      </c>
      <c r="D12" s="1"/>
      <c r="E12" s="7"/>
      <c r="F12" s="114">
        <v>10</v>
      </c>
      <c r="G12" s="7"/>
      <c r="H12" s="114">
        <v>10</v>
      </c>
      <c r="I12" s="7"/>
      <c r="J12" s="138">
        <v>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134" t="s">
        <v>123</v>
      </c>
      <c r="V12" s="135"/>
      <c r="W12" s="36">
        <v>149</v>
      </c>
      <c r="X12" s="149">
        <f t="shared" si="2"/>
        <v>178.79999999999998</v>
      </c>
      <c r="Y12" s="151">
        <f>W12*2</f>
        <v>298</v>
      </c>
    </row>
    <row r="13" spans="2:25" ht="99.9" customHeight="1" x14ac:dyDescent="0.3">
      <c r="B13" s="81" t="s">
        <v>233</v>
      </c>
      <c r="C13" s="80" t="s">
        <v>124</v>
      </c>
      <c r="D13" s="1"/>
      <c r="E13" s="8">
        <v>0</v>
      </c>
      <c r="F13" s="114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4</v>
      </c>
      <c r="L13" s="7"/>
      <c r="M13" s="7"/>
      <c r="N13" s="7"/>
      <c r="O13" s="7"/>
      <c r="P13" s="7"/>
      <c r="Q13" s="7"/>
      <c r="R13" s="7"/>
      <c r="S13" s="7"/>
      <c r="T13" s="7"/>
      <c r="U13" s="136" t="s">
        <v>123</v>
      </c>
      <c r="V13" s="135" t="s">
        <v>122</v>
      </c>
      <c r="W13" s="36">
        <v>179.5</v>
      </c>
      <c r="X13" s="149">
        <f t="shared" si="2"/>
        <v>215.4</v>
      </c>
      <c r="Y13" s="150">
        <f t="shared" si="1"/>
        <v>359</v>
      </c>
    </row>
    <row r="14" spans="2:25" ht="99.9" customHeight="1" x14ac:dyDescent="0.3">
      <c r="B14" s="81" t="s">
        <v>234</v>
      </c>
      <c r="C14" s="80" t="s">
        <v>121</v>
      </c>
      <c r="D14" s="1"/>
      <c r="E14" s="7"/>
      <c r="F14" s="7"/>
      <c r="G14" s="138">
        <v>0</v>
      </c>
      <c r="H14" s="138">
        <v>0</v>
      </c>
      <c r="I14" s="138">
        <v>0</v>
      </c>
      <c r="J14" s="138">
        <v>0</v>
      </c>
      <c r="K14" s="114">
        <v>0</v>
      </c>
      <c r="L14" s="138">
        <v>0</v>
      </c>
      <c r="M14" s="138">
        <v>0</v>
      </c>
      <c r="N14" s="138">
        <v>1</v>
      </c>
      <c r="O14" s="7"/>
      <c r="P14" s="7"/>
      <c r="Q14" s="7"/>
      <c r="R14" s="7"/>
      <c r="S14" s="7"/>
      <c r="T14" s="7"/>
      <c r="U14" s="137" t="s">
        <v>48</v>
      </c>
      <c r="V14" s="135" t="s">
        <v>114</v>
      </c>
      <c r="W14" s="36">
        <v>209</v>
      </c>
      <c r="X14" s="149">
        <f t="shared" si="2"/>
        <v>250.79999999999998</v>
      </c>
      <c r="Y14" s="150">
        <f t="shared" si="1"/>
        <v>418</v>
      </c>
    </row>
    <row r="15" spans="2:25" ht="99.9" customHeight="1" x14ac:dyDescent="0.3">
      <c r="B15" s="140" t="s">
        <v>152</v>
      </c>
      <c r="C15" s="141" t="s">
        <v>153</v>
      </c>
      <c r="D15" s="1"/>
      <c r="E15" s="7"/>
      <c r="F15" s="7"/>
      <c r="G15" s="77">
        <v>0</v>
      </c>
      <c r="H15" s="114">
        <v>9</v>
      </c>
      <c r="I15" s="139"/>
      <c r="J15" s="138">
        <v>3</v>
      </c>
      <c r="K15" s="139"/>
      <c r="L15" s="114">
        <v>1</v>
      </c>
      <c r="M15" s="139"/>
      <c r="N15" s="138">
        <v>1</v>
      </c>
      <c r="O15" s="7"/>
      <c r="P15" s="7"/>
      <c r="Q15" s="7"/>
      <c r="R15" s="7"/>
      <c r="S15" s="7"/>
      <c r="T15" s="7"/>
      <c r="U15" s="136" t="s">
        <v>48</v>
      </c>
      <c r="V15" s="135" t="s">
        <v>114</v>
      </c>
      <c r="W15" s="36">
        <v>229.5</v>
      </c>
      <c r="X15" s="149">
        <f t="shared" si="2"/>
        <v>275.39999999999998</v>
      </c>
      <c r="Y15" s="150">
        <f t="shared" si="1"/>
        <v>459</v>
      </c>
    </row>
    <row r="16" spans="2:25" ht="99.9" customHeight="1" x14ac:dyDescent="0.3">
      <c r="B16" s="142" t="s">
        <v>195</v>
      </c>
      <c r="C16" s="143" t="s">
        <v>196</v>
      </c>
      <c r="D16" s="17"/>
      <c r="E16" s="144"/>
      <c r="F16" s="144"/>
      <c r="G16" s="114">
        <v>0</v>
      </c>
      <c r="H16" s="114">
        <v>1</v>
      </c>
      <c r="I16" s="139"/>
      <c r="J16" s="138">
        <v>2</v>
      </c>
      <c r="K16" s="139"/>
      <c r="L16" s="114">
        <v>1</v>
      </c>
      <c r="M16" s="139"/>
      <c r="N16" s="138">
        <v>0</v>
      </c>
      <c r="O16" s="7"/>
      <c r="P16" s="7"/>
      <c r="Q16" s="7"/>
      <c r="R16" s="7"/>
      <c r="S16" s="7"/>
      <c r="T16" s="7"/>
      <c r="U16" s="136" t="s">
        <v>48</v>
      </c>
      <c r="V16" s="135" t="s">
        <v>197</v>
      </c>
      <c r="W16" s="145">
        <v>269</v>
      </c>
      <c r="X16" s="149">
        <f t="shared" si="2"/>
        <v>322.8</v>
      </c>
      <c r="Y16" s="150">
        <f t="shared" si="1"/>
        <v>538</v>
      </c>
    </row>
    <row r="17" spans="1:25" ht="99.9" customHeight="1" x14ac:dyDescent="0.3">
      <c r="B17" s="81" t="s">
        <v>150</v>
      </c>
      <c r="C17" s="80" t="s">
        <v>120</v>
      </c>
      <c r="D17" s="1"/>
      <c r="E17" s="7"/>
      <c r="F17" s="7"/>
      <c r="G17" s="8">
        <v>2</v>
      </c>
      <c r="H17" s="7"/>
      <c r="I17" s="7"/>
      <c r="J17" s="8">
        <v>1</v>
      </c>
      <c r="K17" s="77">
        <v>0</v>
      </c>
      <c r="L17" s="8">
        <v>0</v>
      </c>
      <c r="M17" s="7"/>
      <c r="N17" s="7"/>
      <c r="O17" s="7"/>
      <c r="P17" s="7"/>
      <c r="Q17" s="7"/>
      <c r="R17" s="7"/>
      <c r="S17" s="7"/>
      <c r="T17" s="7"/>
      <c r="U17" s="136" t="s">
        <v>48</v>
      </c>
      <c r="V17" s="135" t="s">
        <v>114</v>
      </c>
      <c r="W17" s="36">
        <v>229.5</v>
      </c>
      <c r="X17" s="149">
        <f t="shared" si="2"/>
        <v>275.39999999999998</v>
      </c>
      <c r="Y17" s="150">
        <f t="shared" si="1"/>
        <v>459</v>
      </c>
    </row>
    <row r="18" spans="1:25" ht="99.9" hidden="1" customHeight="1" x14ac:dyDescent="0.3">
      <c r="B18" s="82" t="s">
        <v>119</v>
      </c>
      <c r="C18" s="80" t="s">
        <v>118</v>
      </c>
      <c r="D18" s="1"/>
      <c r="E18" s="7"/>
      <c r="F18" s="7"/>
      <c r="G18" s="7"/>
      <c r="H18" s="7"/>
      <c r="I18" s="7"/>
      <c r="J18" s="7"/>
      <c r="K18" s="7"/>
      <c r="L18" s="7"/>
      <c r="M18" s="77"/>
      <c r="N18" s="77"/>
      <c r="O18" s="7"/>
      <c r="P18" s="7"/>
      <c r="Q18" s="7"/>
      <c r="R18" s="9"/>
      <c r="S18" s="7"/>
      <c r="T18" s="7"/>
      <c r="U18" s="136" t="s">
        <v>48</v>
      </c>
      <c r="V18" s="135" t="s">
        <v>114</v>
      </c>
      <c r="W18" s="36">
        <v>199.5</v>
      </c>
      <c r="X18" s="149">
        <f t="shared" si="2"/>
        <v>239.39999999999998</v>
      </c>
      <c r="Y18" s="150">
        <f t="shared" si="1"/>
        <v>399</v>
      </c>
    </row>
    <row r="19" spans="1:25" ht="99.9" customHeight="1" x14ac:dyDescent="0.3">
      <c r="B19" s="81" t="s">
        <v>151</v>
      </c>
      <c r="C19" s="80" t="s">
        <v>117</v>
      </c>
      <c r="D19" s="1"/>
      <c r="E19" s="7"/>
      <c r="F19" s="7"/>
      <c r="G19" s="7"/>
      <c r="H19" s="7"/>
      <c r="I19" s="7"/>
      <c r="J19" s="7"/>
      <c r="K19" s="7"/>
      <c r="L19" s="7"/>
      <c r="M19" s="77">
        <v>0</v>
      </c>
      <c r="N19" s="77">
        <v>0</v>
      </c>
      <c r="O19" s="77">
        <v>0</v>
      </c>
      <c r="P19" s="77">
        <v>0</v>
      </c>
      <c r="Q19" s="8">
        <v>0</v>
      </c>
      <c r="R19" s="8">
        <v>1</v>
      </c>
      <c r="S19" s="8">
        <v>0</v>
      </c>
      <c r="T19" s="8">
        <v>0</v>
      </c>
      <c r="U19" s="136" t="s">
        <v>48</v>
      </c>
      <c r="V19" s="135" t="s">
        <v>114</v>
      </c>
      <c r="W19" s="36">
        <v>199.5</v>
      </c>
      <c r="X19" s="149">
        <f>Y19*50%</f>
        <v>199.5</v>
      </c>
      <c r="Y19" s="150">
        <f t="shared" si="1"/>
        <v>399</v>
      </c>
    </row>
    <row r="20" spans="1:25" ht="99.9" customHeight="1" x14ac:dyDescent="0.3">
      <c r="B20" s="79" t="s">
        <v>116</v>
      </c>
      <c r="C20" s="16" t="s">
        <v>115</v>
      </c>
      <c r="D20" s="17"/>
      <c r="E20" s="7"/>
      <c r="F20" s="7"/>
      <c r="G20" s="7"/>
      <c r="H20" s="7"/>
      <c r="I20" s="7"/>
      <c r="J20" s="7"/>
      <c r="K20" s="7"/>
      <c r="L20" s="7"/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8">
        <v>2</v>
      </c>
      <c r="S20" s="77">
        <v>0</v>
      </c>
      <c r="T20" s="8">
        <v>8</v>
      </c>
      <c r="U20" s="136" t="s">
        <v>48</v>
      </c>
      <c r="V20" s="135" t="s">
        <v>114</v>
      </c>
      <c r="W20" s="36">
        <v>199.5</v>
      </c>
      <c r="X20" s="149">
        <f>Y20*50%</f>
        <v>199.5</v>
      </c>
      <c r="Y20" s="150">
        <f t="shared" si="1"/>
        <v>399</v>
      </c>
    </row>
    <row r="21" spans="1:25" s="74" customFormat="1" ht="30" customHeight="1" x14ac:dyDescent="0.3">
      <c r="A21"/>
      <c r="B21" s="14"/>
      <c r="C21" s="15" t="s">
        <v>5</v>
      </c>
      <c r="D21" s="4"/>
      <c r="E21" s="77">
        <f t="shared" ref="E21:T21" si="3">SUM(E11:E19)</f>
        <v>0</v>
      </c>
      <c r="F21" s="77">
        <f t="shared" si="3"/>
        <v>10</v>
      </c>
      <c r="G21" s="77">
        <f t="shared" si="3"/>
        <v>4</v>
      </c>
      <c r="H21" s="77">
        <f t="shared" si="3"/>
        <v>20</v>
      </c>
      <c r="I21" s="77">
        <f t="shared" si="3"/>
        <v>0</v>
      </c>
      <c r="J21" s="77">
        <f t="shared" si="3"/>
        <v>11</v>
      </c>
      <c r="K21" s="77">
        <f t="shared" si="3"/>
        <v>4</v>
      </c>
      <c r="L21" s="77">
        <f t="shared" si="3"/>
        <v>3</v>
      </c>
      <c r="M21" s="77">
        <f t="shared" si="3"/>
        <v>0</v>
      </c>
      <c r="N21" s="77">
        <f t="shared" si="3"/>
        <v>2</v>
      </c>
      <c r="O21" s="77">
        <f t="shared" si="3"/>
        <v>0</v>
      </c>
      <c r="P21" s="77">
        <f t="shared" si="3"/>
        <v>0</v>
      </c>
      <c r="Q21" s="77">
        <f t="shared" si="3"/>
        <v>0</v>
      </c>
      <c r="R21" s="77">
        <f t="shared" si="3"/>
        <v>1</v>
      </c>
      <c r="S21" s="77">
        <f t="shared" si="3"/>
        <v>0</v>
      </c>
      <c r="T21" s="77">
        <f t="shared" si="3"/>
        <v>0</v>
      </c>
      <c r="U21" s="65"/>
      <c r="V21" s="76"/>
      <c r="W21" s="75"/>
      <c r="X21" s="75"/>
      <c r="Y21" s="65"/>
    </row>
    <row r="22" spans="1:25" x14ac:dyDescent="0.3">
      <c r="W22" s="10"/>
      <c r="X22" s="10"/>
      <c r="Y22" s="10"/>
    </row>
    <row r="23" spans="1:25" ht="18.75" customHeight="1" thickBot="1" x14ac:dyDescent="0.35">
      <c r="W23" s="10"/>
      <c r="X23" s="10"/>
      <c r="Y23" s="10"/>
    </row>
    <row r="24" spans="1:25" s="24" customFormat="1" ht="24.9" customHeight="1" thickBot="1" x14ac:dyDescent="0.35">
      <c r="A24" s="108"/>
      <c r="B24" s="109" t="s">
        <v>217</v>
      </c>
      <c r="C24" s="109"/>
      <c r="D24" s="10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2"/>
      <c r="P24" s="23"/>
      <c r="Q24" s="23"/>
      <c r="R24" s="23"/>
      <c r="S24" s="23"/>
      <c r="T24" s="23"/>
      <c r="U24" s="23"/>
      <c r="V24" s="23"/>
      <c r="W24" s="34"/>
      <c r="X24" s="34"/>
      <c r="Y24" s="34"/>
    </row>
    <row r="25" spans="1:25" x14ac:dyDescent="0.3">
      <c r="W25" s="10"/>
      <c r="X25" s="10"/>
      <c r="Y25" s="10"/>
    </row>
    <row r="26" spans="1:25" x14ac:dyDescent="0.3">
      <c r="W26" s="10"/>
      <c r="X26" s="10"/>
      <c r="Y26" s="10"/>
    </row>
    <row r="27" spans="1:25" x14ac:dyDescent="0.3">
      <c r="W27" s="10"/>
      <c r="X27" s="10"/>
      <c r="Y27" s="10"/>
    </row>
    <row r="28" spans="1:25" x14ac:dyDescent="0.3">
      <c r="W28" s="10"/>
      <c r="X28" s="10"/>
      <c r="Y28" s="10"/>
    </row>
  </sheetData>
  <pageMargins left="0.11811023622047245" right="0.11811023622047245" top="0.15748031496062992" bottom="0.15748031496062992" header="0.11811023622047245" footer="0.31496062992125984"/>
  <pageSetup paperSize="8" scale="70" orientation="landscape" horizontalDpi="720" verticalDpi="72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zoomScale="80" zoomScaleNormal="80" workbookViewId="0">
      <pane ySplit="7" topLeftCell="A31" activePane="bottomLeft" state="frozen"/>
      <selection pane="bottomLeft" activeCell="Z13" sqref="Z13:Z42"/>
    </sheetView>
  </sheetViews>
  <sheetFormatPr baseColWidth="10" defaultRowHeight="14.4" x14ac:dyDescent="0.3"/>
  <cols>
    <col min="1" max="1" width="2.5546875" customWidth="1"/>
    <col min="2" max="2" width="12.33203125" customWidth="1"/>
    <col min="3" max="3" width="29" customWidth="1"/>
    <col min="4" max="4" width="35.44140625" customWidth="1"/>
    <col min="5" max="7" width="5.6640625" style="3" customWidth="1"/>
    <col min="8" max="8" width="6.88671875" style="3" customWidth="1"/>
    <col min="9" max="11" width="5.6640625" style="3" customWidth="1"/>
    <col min="12" max="12" width="6.109375" style="3" customWidth="1"/>
    <col min="13" max="13" width="6.5546875" style="3" customWidth="1"/>
    <col min="14" max="14" width="6.109375" style="3" customWidth="1"/>
    <col min="15" max="15" width="5.88671875" style="3" customWidth="1"/>
    <col min="16" max="16" width="5.6640625" style="3" customWidth="1"/>
    <col min="17" max="17" width="6.5546875" style="3" customWidth="1"/>
    <col min="18" max="18" width="5.44140625" style="3" customWidth="1"/>
    <col min="19" max="20" width="6.5546875" style="3" customWidth="1"/>
    <col min="21" max="21" width="5.6640625" style="3" customWidth="1"/>
    <col min="22" max="22" width="6.109375" style="3" customWidth="1"/>
    <col min="23" max="23" width="10.33203125" style="3" customWidth="1"/>
    <col min="24" max="24" width="22.5546875" style="3" customWidth="1"/>
    <col min="25" max="25" width="8.6640625" style="2" hidden="1" customWidth="1"/>
    <col min="26" max="26" width="16.109375" style="2" bestFit="1" customWidth="1"/>
    <col min="27" max="27" width="16.5546875" style="2" bestFit="1" customWidth="1"/>
  </cols>
  <sheetData>
    <row r="1" spans="2:27" ht="15" thickBot="1" x14ac:dyDescent="0.35"/>
    <row r="2" spans="2:27" ht="21" thickBot="1" x14ac:dyDescent="0.5">
      <c r="D2" s="102"/>
      <c r="I2" s="148" t="s">
        <v>219</v>
      </c>
      <c r="J2" s="105"/>
      <c r="K2" s="31"/>
      <c r="L2" s="31"/>
      <c r="M2" s="31"/>
      <c r="N2" s="31"/>
      <c r="O2" s="30"/>
      <c r="P2" s="26"/>
      <c r="Q2" s="26"/>
      <c r="R2" s="26"/>
      <c r="S2" s="26"/>
      <c r="T2" s="26"/>
      <c r="U2" s="26"/>
      <c r="V2" s="26"/>
      <c r="W2" s="27"/>
      <c r="X2" s="28"/>
    </row>
    <row r="3" spans="2:27" ht="21" thickBot="1" x14ac:dyDescent="0.5">
      <c r="D3" s="102"/>
      <c r="I3" s="32"/>
      <c r="J3" s="104"/>
      <c r="K3" s="104"/>
      <c r="L3" s="104"/>
      <c r="M3" s="104"/>
      <c r="N3" s="104"/>
      <c r="O3" s="103">
        <v>280</v>
      </c>
      <c r="P3" s="29"/>
      <c r="Q3" s="29"/>
      <c r="R3" s="29"/>
      <c r="S3" s="29"/>
      <c r="T3" s="29"/>
      <c r="U3" s="29"/>
      <c r="V3" s="29"/>
      <c r="W3" s="29"/>
      <c r="X3" s="28"/>
    </row>
    <row r="4" spans="2:27" x14ac:dyDescent="0.3">
      <c r="D4" s="102"/>
    </row>
    <row r="5" spans="2:27" x14ac:dyDescent="0.3">
      <c r="D5" s="102"/>
    </row>
    <row r="7" spans="2:27" ht="39.9" customHeight="1" x14ac:dyDescent="0.3">
      <c r="B7" s="21" t="s">
        <v>2</v>
      </c>
      <c r="C7" s="19" t="s">
        <v>113</v>
      </c>
      <c r="D7" s="73"/>
      <c r="E7" s="18" t="s">
        <v>112</v>
      </c>
      <c r="F7" s="18" t="s">
        <v>75</v>
      </c>
      <c r="G7" s="18" t="s">
        <v>74</v>
      </c>
      <c r="H7" s="18" t="s">
        <v>73</v>
      </c>
      <c r="I7" s="18" t="s">
        <v>72</v>
      </c>
      <c r="J7" s="18">
        <v>7</v>
      </c>
      <c r="K7" s="18">
        <v>10</v>
      </c>
      <c r="L7" s="18">
        <v>11</v>
      </c>
      <c r="M7" s="18" t="s">
        <v>111</v>
      </c>
      <c r="N7" s="18" t="s">
        <v>110</v>
      </c>
      <c r="O7" s="18"/>
      <c r="P7" s="18">
        <v>50</v>
      </c>
      <c r="Q7" s="18">
        <v>52</v>
      </c>
      <c r="R7" s="18">
        <v>54</v>
      </c>
      <c r="S7" s="18">
        <v>56</v>
      </c>
      <c r="T7" s="18">
        <v>58</v>
      </c>
      <c r="U7" s="18">
        <v>60</v>
      </c>
      <c r="V7" s="18">
        <v>62</v>
      </c>
      <c r="W7" s="18" t="s">
        <v>3</v>
      </c>
      <c r="X7" s="42" t="s">
        <v>1</v>
      </c>
      <c r="Y7" s="20" t="s">
        <v>6</v>
      </c>
      <c r="Z7" s="20" t="s">
        <v>16</v>
      </c>
      <c r="AA7" s="20" t="s">
        <v>4</v>
      </c>
    </row>
    <row r="8" spans="2:27" ht="90" customHeight="1" x14ac:dyDescent="0.3">
      <c r="B8" s="70" t="s">
        <v>109</v>
      </c>
      <c r="C8" s="54" t="s">
        <v>104</v>
      </c>
      <c r="D8" s="72"/>
      <c r="E8" s="9">
        <v>0</v>
      </c>
      <c r="F8" s="9">
        <v>3</v>
      </c>
      <c r="G8" s="9">
        <v>5</v>
      </c>
      <c r="H8" s="9">
        <v>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12" t="s">
        <v>48</v>
      </c>
      <c r="X8" s="37" t="s">
        <v>108</v>
      </c>
      <c r="Y8" s="106">
        <v>49</v>
      </c>
      <c r="Z8" s="149">
        <f>AA8*60%</f>
        <v>58.8</v>
      </c>
      <c r="AA8" s="150">
        <f>Y8*2</f>
        <v>98</v>
      </c>
    </row>
    <row r="9" spans="2:27" ht="90" customHeight="1" x14ac:dyDescent="0.3">
      <c r="B9" s="96" t="s">
        <v>107</v>
      </c>
      <c r="C9" s="69" t="s">
        <v>106</v>
      </c>
      <c r="D9" s="1"/>
      <c r="E9" s="9">
        <v>2</v>
      </c>
      <c r="F9" s="9">
        <v>2</v>
      </c>
      <c r="G9" s="9">
        <v>0</v>
      </c>
      <c r="H9" s="9"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12" t="s">
        <v>7</v>
      </c>
      <c r="X9" s="37" t="s">
        <v>105</v>
      </c>
      <c r="Y9" s="106">
        <v>59</v>
      </c>
      <c r="Z9" s="149">
        <f t="shared" ref="Z9:Z10" si="0">AA9*60%</f>
        <v>70.8</v>
      </c>
      <c r="AA9" s="150">
        <f t="shared" ref="AA9:AA42" si="1">Y9*2</f>
        <v>118</v>
      </c>
    </row>
    <row r="10" spans="2:27" ht="99.9" customHeight="1" x14ac:dyDescent="0.3">
      <c r="B10" s="70" t="s">
        <v>103</v>
      </c>
      <c r="C10" s="54" t="s">
        <v>102</v>
      </c>
      <c r="D10" s="66" t="s">
        <v>80</v>
      </c>
      <c r="E10" s="9">
        <v>5</v>
      </c>
      <c r="F10" s="9">
        <v>1</v>
      </c>
      <c r="G10" s="9">
        <v>5</v>
      </c>
      <c r="H10" s="9">
        <v>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12" t="s">
        <v>48</v>
      </c>
      <c r="X10" s="37" t="s">
        <v>88</v>
      </c>
      <c r="Y10" s="106">
        <v>109</v>
      </c>
      <c r="Z10" s="149">
        <f t="shared" si="0"/>
        <v>130.79999999999998</v>
      </c>
      <c r="AA10" s="150">
        <f t="shared" si="1"/>
        <v>218</v>
      </c>
    </row>
    <row r="11" spans="2:27" ht="99.9" hidden="1" customHeight="1" x14ac:dyDescent="0.3">
      <c r="B11" s="110">
        <v>2000020</v>
      </c>
      <c r="C11" s="71" t="s">
        <v>157</v>
      </c>
      <c r="D11" s="1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"/>
      <c r="R11" s="9"/>
      <c r="S11" s="9"/>
      <c r="T11" s="9"/>
      <c r="U11" s="9"/>
      <c r="V11" s="9"/>
      <c r="W11" s="111" t="s">
        <v>96</v>
      </c>
      <c r="X11" s="37" t="s">
        <v>88</v>
      </c>
      <c r="Y11" s="106">
        <v>99</v>
      </c>
      <c r="Z11" s="149">
        <f t="shared" ref="Z9:Z42" si="2">AA11*70%</f>
        <v>138.6</v>
      </c>
      <c r="AA11" s="150">
        <f t="shared" si="1"/>
        <v>198</v>
      </c>
    </row>
    <row r="12" spans="2:27" ht="99.9" hidden="1" customHeight="1" x14ac:dyDescent="0.3">
      <c r="B12" s="110">
        <v>2000020</v>
      </c>
      <c r="C12" s="71" t="s">
        <v>158</v>
      </c>
      <c r="D12" s="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9"/>
      <c r="R12" s="9"/>
      <c r="S12" s="9"/>
      <c r="T12" s="9"/>
      <c r="U12" s="9"/>
      <c r="V12" s="9"/>
      <c r="W12" s="111" t="s">
        <v>96</v>
      </c>
      <c r="X12" s="37" t="s">
        <v>88</v>
      </c>
      <c r="Y12" s="106">
        <v>99</v>
      </c>
      <c r="Z12" s="149">
        <f t="shared" si="2"/>
        <v>138.6</v>
      </c>
      <c r="AA12" s="150">
        <f t="shared" si="1"/>
        <v>198</v>
      </c>
    </row>
    <row r="13" spans="2:27" ht="99.9" customHeight="1" x14ac:dyDescent="0.3">
      <c r="B13" s="110">
        <v>2000020</v>
      </c>
      <c r="C13" s="71" t="s">
        <v>159</v>
      </c>
      <c r="D13" s="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2</v>
      </c>
      <c r="W13" s="111" t="s">
        <v>96</v>
      </c>
      <c r="X13" s="37" t="s">
        <v>88</v>
      </c>
      <c r="Y13" s="106">
        <v>99</v>
      </c>
      <c r="Z13" s="149">
        <f t="shared" ref="Z13:Z42" si="3">AA13*60%</f>
        <v>118.8</v>
      </c>
      <c r="AA13" s="150">
        <f t="shared" si="1"/>
        <v>198</v>
      </c>
    </row>
    <row r="14" spans="2:27" ht="99.9" hidden="1" customHeight="1" x14ac:dyDescent="0.3">
      <c r="B14" s="110">
        <v>2000020</v>
      </c>
      <c r="C14" s="71" t="s">
        <v>160</v>
      </c>
      <c r="D14" s="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"/>
      <c r="R14" s="9"/>
      <c r="S14" s="9"/>
      <c r="T14" s="9"/>
      <c r="U14" s="9"/>
      <c r="V14" s="9"/>
      <c r="W14" s="111" t="s">
        <v>96</v>
      </c>
      <c r="X14" s="37" t="s">
        <v>88</v>
      </c>
      <c r="Y14" s="106">
        <v>99</v>
      </c>
      <c r="Z14" s="149">
        <f t="shared" si="3"/>
        <v>118.8</v>
      </c>
      <c r="AA14" s="150">
        <f t="shared" si="1"/>
        <v>198</v>
      </c>
    </row>
    <row r="15" spans="2:27" ht="99.9" customHeight="1" x14ac:dyDescent="0.3">
      <c r="B15" s="110">
        <v>2000020</v>
      </c>
      <c r="C15" s="71" t="s">
        <v>161</v>
      </c>
      <c r="D15" s="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>
        <v>0</v>
      </c>
      <c r="R15" s="9">
        <v>0</v>
      </c>
      <c r="S15" s="9">
        <v>1</v>
      </c>
      <c r="T15" s="9">
        <v>0</v>
      </c>
      <c r="U15" s="9">
        <v>0</v>
      </c>
      <c r="V15" s="9">
        <v>0</v>
      </c>
      <c r="W15" s="111" t="s">
        <v>96</v>
      </c>
      <c r="X15" s="37" t="s">
        <v>88</v>
      </c>
      <c r="Y15" s="106">
        <v>99</v>
      </c>
      <c r="Z15" s="149">
        <f t="shared" si="3"/>
        <v>118.8</v>
      </c>
      <c r="AA15" s="150">
        <f t="shared" si="1"/>
        <v>198</v>
      </c>
    </row>
    <row r="16" spans="2:27" ht="99.9" hidden="1" customHeight="1" x14ac:dyDescent="0.3">
      <c r="B16" s="71" t="s">
        <v>99</v>
      </c>
      <c r="C16" s="71" t="s">
        <v>101</v>
      </c>
      <c r="D16" s="6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9"/>
      <c r="R16" s="9"/>
      <c r="S16" s="9"/>
      <c r="T16" s="9"/>
      <c r="U16" s="9"/>
      <c r="V16" s="9"/>
      <c r="W16" s="111" t="s">
        <v>96</v>
      </c>
      <c r="X16" s="37" t="s">
        <v>88</v>
      </c>
      <c r="Y16" s="106">
        <v>99</v>
      </c>
      <c r="Z16" s="149">
        <f t="shared" si="3"/>
        <v>118.8</v>
      </c>
      <c r="AA16" s="150">
        <f t="shared" si="1"/>
        <v>198</v>
      </c>
    </row>
    <row r="17" spans="2:27" ht="99.9" customHeight="1" x14ac:dyDescent="0.3">
      <c r="B17" s="71" t="s">
        <v>99</v>
      </c>
      <c r="C17" s="71" t="s">
        <v>100</v>
      </c>
      <c r="D17" s="6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9">
        <v>0</v>
      </c>
      <c r="R17" s="9">
        <v>0</v>
      </c>
      <c r="S17" s="9">
        <v>0</v>
      </c>
      <c r="T17" s="9">
        <v>1</v>
      </c>
      <c r="U17" s="9">
        <v>1</v>
      </c>
      <c r="V17" s="9">
        <v>0</v>
      </c>
      <c r="W17" s="111" t="s">
        <v>96</v>
      </c>
      <c r="X17" s="37" t="s">
        <v>88</v>
      </c>
      <c r="Y17" s="106">
        <v>99</v>
      </c>
      <c r="Z17" s="149">
        <f t="shared" si="3"/>
        <v>118.8</v>
      </c>
      <c r="AA17" s="150">
        <f t="shared" si="1"/>
        <v>198</v>
      </c>
    </row>
    <row r="18" spans="2:27" ht="99.9" customHeight="1" x14ac:dyDescent="0.3">
      <c r="B18" s="71" t="s">
        <v>99</v>
      </c>
      <c r="C18" s="71" t="s">
        <v>235</v>
      </c>
      <c r="D18" s="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9">
        <v>0</v>
      </c>
      <c r="R18" s="9">
        <v>1</v>
      </c>
      <c r="S18" s="9">
        <v>0</v>
      </c>
      <c r="T18" s="9">
        <v>0</v>
      </c>
      <c r="U18" s="9">
        <v>0</v>
      </c>
      <c r="V18" s="9">
        <v>0</v>
      </c>
      <c r="W18" s="111" t="s">
        <v>96</v>
      </c>
      <c r="X18" s="37" t="s">
        <v>88</v>
      </c>
      <c r="Y18" s="106">
        <v>99</v>
      </c>
      <c r="Z18" s="149">
        <f t="shared" si="3"/>
        <v>118.8</v>
      </c>
      <c r="AA18" s="150">
        <f t="shared" si="1"/>
        <v>198</v>
      </c>
    </row>
    <row r="19" spans="2:27" ht="99.9" customHeight="1" x14ac:dyDescent="0.3">
      <c r="B19" s="71" t="s">
        <v>237</v>
      </c>
      <c r="C19" s="71" t="s">
        <v>236</v>
      </c>
      <c r="D19" s="40"/>
      <c r="E19" s="7"/>
      <c r="F19" s="7"/>
      <c r="G19" s="7"/>
      <c r="H19" s="7"/>
      <c r="I19" s="7"/>
      <c r="J19" s="7"/>
      <c r="K19" s="7"/>
      <c r="L19" s="7"/>
      <c r="M19" s="9">
        <v>1</v>
      </c>
      <c r="N19" s="7"/>
      <c r="O19" s="7"/>
      <c r="P19" s="7"/>
      <c r="Q19" s="7"/>
      <c r="R19" s="7"/>
      <c r="S19" s="7"/>
      <c r="T19" s="7"/>
      <c r="U19" s="7"/>
      <c r="V19" s="7"/>
      <c r="W19" s="111" t="s">
        <v>96</v>
      </c>
      <c r="X19" s="37" t="s">
        <v>90</v>
      </c>
      <c r="Y19" s="106">
        <v>89</v>
      </c>
      <c r="Z19" s="149">
        <f t="shared" si="3"/>
        <v>106.8</v>
      </c>
      <c r="AA19" s="150">
        <f t="shared" si="1"/>
        <v>178</v>
      </c>
    </row>
    <row r="20" spans="2:27" ht="99.9" customHeight="1" x14ac:dyDescent="0.3">
      <c r="B20" s="71" t="s">
        <v>98</v>
      </c>
      <c r="C20" s="71" t="s">
        <v>97</v>
      </c>
      <c r="D20" s="1"/>
      <c r="E20" s="7"/>
      <c r="F20" s="7"/>
      <c r="G20" s="7"/>
      <c r="H20" s="7"/>
      <c r="I20" s="7"/>
      <c r="J20" s="7"/>
      <c r="K20" s="7"/>
      <c r="L20" s="7"/>
      <c r="M20" s="9">
        <v>1</v>
      </c>
      <c r="N20" s="7"/>
      <c r="O20" s="7"/>
      <c r="P20" s="7"/>
      <c r="Q20" s="7"/>
      <c r="R20" s="7"/>
      <c r="S20" s="7"/>
      <c r="T20" s="7"/>
      <c r="U20" s="7"/>
      <c r="V20" s="7"/>
      <c r="W20" s="111" t="s">
        <v>96</v>
      </c>
      <c r="X20" s="37" t="s">
        <v>90</v>
      </c>
      <c r="Y20" s="106">
        <v>89</v>
      </c>
      <c r="Z20" s="149">
        <f t="shared" si="3"/>
        <v>106.8</v>
      </c>
      <c r="AA20" s="150">
        <f t="shared" si="1"/>
        <v>178</v>
      </c>
    </row>
    <row r="21" spans="2:27" ht="99.9" customHeight="1" x14ac:dyDescent="0.3">
      <c r="B21" s="70">
        <v>10636</v>
      </c>
      <c r="C21" s="69" t="s">
        <v>89</v>
      </c>
      <c r="D21" s="4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9">
        <v>0</v>
      </c>
      <c r="R21" s="9">
        <v>2</v>
      </c>
      <c r="S21" s="9">
        <v>0</v>
      </c>
      <c r="T21" s="9">
        <v>0</v>
      </c>
      <c r="U21" s="9">
        <v>0</v>
      </c>
      <c r="V21" s="9">
        <v>0</v>
      </c>
      <c r="W21" s="111" t="s">
        <v>96</v>
      </c>
      <c r="X21" s="37" t="s">
        <v>88</v>
      </c>
      <c r="Y21" s="106">
        <v>94.5</v>
      </c>
      <c r="Z21" s="149">
        <f t="shared" si="3"/>
        <v>113.39999999999999</v>
      </c>
      <c r="AA21" s="150">
        <f t="shared" si="1"/>
        <v>189</v>
      </c>
    </row>
    <row r="22" spans="2:27" ht="99.9" customHeight="1" x14ac:dyDescent="0.3">
      <c r="B22" s="80" t="s">
        <v>174</v>
      </c>
      <c r="C22" s="71" t="s">
        <v>238</v>
      </c>
      <c r="D22" s="4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9">
        <v>0</v>
      </c>
      <c r="R22" s="9">
        <v>0</v>
      </c>
      <c r="S22" s="9">
        <v>2</v>
      </c>
      <c r="T22" s="9">
        <v>3</v>
      </c>
      <c r="U22" s="9">
        <v>2</v>
      </c>
      <c r="V22" s="9">
        <v>6</v>
      </c>
      <c r="W22" s="115" t="s">
        <v>173</v>
      </c>
      <c r="X22" s="37" t="s">
        <v>88</v>
      </c>
      <c r="Y22" s="106">
        <v>89</v>
      </c>
      <c r="Z22" s="149">
        <f t="shared" si="3"/>
        <v>106.8</v>
      </c>
      <c r="AA22" s="150">
        <f t="shared" si="1"/>
        <v>178</v>
      </c>
    </row>
    <row r="23" spans="2:27" ht="99.9" customHeight="1" x14ac:dyDescent="0.3">
      <c r="B23" s="80" t="s">
        <v>174</v>
      </c>
      <c r="C23" s="71" t="s">
        <v>175</v>
      </c>
      <c r="D23" s="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9">
        <v>0</v>
      </c>
      <c r="R23" s="9">
        <v>0</v>
      </c>
      <c r="S23" s="9">
        <v>0</v>
      </c>
      <c r="T23" s="9">
        <v>3</v>
      </c>
      <c r="U23" s="9">
        <v>2</v>
      </c>
      <c r="V23" s="9">
        <v>0</v>
      </c>
      <c r="W23" s="115" t="s">
        <v>173</v>
      </c>
      <c r="X23" s="37" t="s">
        <v>88</v>
      </c>
      <c r="Y23" s="106">
        <v>89</v>
      </c>
      <c r="Z23" s="149">
        <f t="shared" si="3"/>
        <v>106.8</v>
      </c>
      <c r="AA23" s="150">
        <f t="shared" si="1"/>
        <v>178</v>
      </c>
    </row>
    <row r="24" spans="2:27" ht="99.9" customHeight="1" x14ac:dyDescent="0.3">
      <c r="B24" s="80" t="s">
        <v>174</v>
      </c>
      <c r="C24" s="71" t="s">
        <v>176</v>
      </c>
      <c r="D24" s="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>
        <v>0</v>
      </c>
      <c r="R24" s="9">
        <v>0</v>
      </c>
      <c r="S24" s="9">
        <v>0</v>
      </c>
      <c r="T24" s="9">
        <v>1</v>
      </c>
      <c r="U24" s="9">
        <v>0</v>
      </c>
      <c r="V24" s="9">
        <v>2</v>
      </c>
      <c r="W24" s="115" t="s">
        <v>173</v>
      </c>
      <c r="X24" s="37" t="s">
        <v>88</v>
      </c>
      <c r="Y24" s="106">
        <v>89</v>
      </c>
      <c r="Z24" s="149">
        <f t="shared" si="3"/>
        <v>106.8</v>
      </c>
      <c r="AA24" s="150">
        <f t="shared" si="1"/>
        <v>178</v>
      </c>
    </row>
    <row r="25" spans="2:27" ht="99.9" customHeight="1" x14ac:dyDescent="0.3">
      <c r="B25" s="80" t="s">
        <v>174</v>
      </c>
      <c r="C25" s="71" t="s">
        <v>177</v>
      </c>
      <c r="D25" s="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>
        <v>0</v>
      </c>
      <c r="R25" s="9">
        <v>0</v>
      </c>
      <c r="S25" s="9">
        <v>0</v>
      </c>
      <c r="T25" s="9">
        <v>0</v>
      </c>
      <c r="U25" s="9">
        <v>1</v>
      </c>
      <c r="V25" s="9">
        <v>0</v>
      </c>
      <c r="W25" s="115" t="s">
        <v>173</v>
      </c>
      <c r="X25" s="37" t="s">
        <v>88</v>
      </c>
      <c r="Y25" s="106">
        <v>89</v>
      </c>
      <c r="Z25" s="149">
        <f t="shared" si="3"/>
        <v>106.8</v>
      </c>
      <c r="AA25" s="150">
        <f t="shared" si="1"/>
        <v>178</v>
      </c>
    </row>
    <row r="26" spans="2:27" ht="99.9" customHeight="1" x14ac:dyDescent="0.3">
      <c r="B26" s="80" t="s">
        <v>174</v>
      </c>
      <c r="C26" s="71" t="s">
        <v>178</v>
      </c>
      <c r="D26" s="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9">
        <v>0</v>
      </c>
      <c r="R26" s="9">
        <v>3</v>
      </c>
      <c r="S26" s="9">
        <v>1</v>
      </c>
      <c r="T26" s="9">
        <v>0</v>
      </c>
      <c r="U26" s="9">
        <v>0</v>
      </c>
      <c r="V26" s="9">
        <v>0</v>
      </c>
      <c r="W26" s="115" t="s">
        <v>173</v>
      </c>
      <c r="X26" s="37" t="s">
        <v>88</v>
      </c>
      <c r="Y26" s="106">
        <v>89</v>
      </c>
      <c r="Z26" s="149">
        <f t="shared" si="3"/>
        <v>106.8</v>
      </c>
      <c r="AA26" s="150">
        <f t="shared" si="1"/>
        <v>178</v>
      </c>
    </row>
    <row r="27" spans="2:27" ht="99.9" hidden="1" customHeight="1" x14ac:dyDescent="0.3">
      <c r="B27" s="81" t="s">
        <v>162</v>
      </c>
      <c r="C27" s="81" t="s">
        <v>163</v>
      </c>
      <c r="D27" s="11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14"/>
      <c r="R27" s="114"/>
      <c r="S27" s="114"/>
      <c r="T27" s="114"/>
      <c r="U27" s="114"/>
      <c r="V27" s="9"/>
      <c r="W27" s="115" t="s">
        <v>173</v>
      </c>
      <c r="X27" s="37" t="s">
        <v>88</v>
      </c>
      <c r="Y27" s="106">
        <v>89</v>
      </c>
      <c r="Z27" s="149">
        <f t="shared" si="3"/>
        <v>106.8</v>
      </c>
      <c r="AA27" s="150">
        <f t="shared" si="1"/>
        <v>178</v>
      </c>
    </row>
    <row r="28" spans="2:27" ht="99.9" customHeight="1" x14ac:dyDescent="0.3">
      <c r="B28" s="81" t="s">
        <v>164</v>
      </c>
      <c r="C28" s="81" t="s">
        <v>165</v>
      </c>
      <c r="D28" s="11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14">
        <v>2</v>
      </c>
      <c r="R28" s="114">
        <v>3</v>
      </c>
      <c r="S28" s="114">
        <v>0</v>
      </c>
      <c r="T28" s="114">
        <v>0</v>
      </c>
      <c r="U28" s="114">
        <v>0</v>
      </c>
      <c r="V28" s="9">
        <v>0</v>
      </c>
      <c r="W28" s="115" t="s">
        <v>173</v>
      </c>
      <c r="X28" s="37" t="s">
        <v>88</v>
      </c>
      <c r="Y28" s="106">
        <v>89</v>
      </c>
      <c r="Z28" s="149">
        <f t="shared" si="3"/>
        <v>106.8</v>
      </c>
      <c r="AA28" s="150">
        <f t="shared" si="1"/>
        <v>178</v>
      </c>
    </row>
    <row r="29" spans="2:27" ht="99.9" hidden="1" customHeight="1" x14ac:dyDescent="0.3">
      <c r="B29" s="81" t="s">
        <v>164</v>
      </c>
      <c r="C29" s="81" t="s">
        <v>166</v>
      </c>
      <c r="D29" s="113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14"/>
      <c r="R29" s="114"/>
      <c r="S29" s="114"/>
      <c r="T29" s="114"/>
      <c r="U29" s="114"/>
      <c r="V29" s="9"/>
      <c r="W29" s="115" t="s">
        <v>173</v>
      </c>
      <c r="X29" s="37" t="s">
        <v>88</v>
      </c>
      <c r="Y29" s="106">
        <v>89</v>
      </c>
      <c r="Z29" s="149">
        <f t="shared" si="3"/>
        <v>106.8</v>
      </c>
      <c r="AA29" s="150">
        <f t="shared" si="1"/>
        <v>178</v>
      </c>
    </row>
    <row r="30" spans="2:27" ht="99.9" customHeight="1" x14ac:dyDescent="0.3">
      <c r="B30" s="81" t="s">
        <v>167</v>
      </c>
      <c r="C30" s="81" t="s">
        <v>168</v>
      </c>
      <c r="D30" s="113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14">
        <v>0</v>
      </c>
      <c r="R30" s="114">
        <v>0</v>
      </c>
      <c r="S30" s="114">
        <v>0</v>
      </c>
      <c r="T30" s="114">
        <v>2</v>
      </c>
      <c r="U30" s="114">
        <v>2</v>
      </c>
      <c r="V30" s="9">
        <v>0</v>
      </c>
      <c r="W30" s="115" t="s">
        <v>173</v>
      </c>
      <c r="X30" s="37" t="s">
        <v>88</v>
      </c>
      <c r="Y30" s="106">
        <v>89</v>
      </c>
      <c r="Z30" s="149">
        <f t="shared" si="3"/>
        <v>106.8</v>
      </c>
      <c r="AA30" s="150">
        <f t="shared" si="1"/>
        <v>178</v>
      </c>
    </row>
    <row r="31" spans="2:27" ht="99.9" customHeight="1" x14ac:dyDescent="0.3">
      <c r="B31" s="81" t="s">
        <v>169</v>
      </c>
      <c r="C31" s="81" t="s">
        <v>170</v>
      </c>
      <c r="D31" s="113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14">
        <v>3</v>
      </c>
      <c r="R31" s="114">
        <v>0</v>
      </c>
      <c r="S31" s="114">
        <v>2</v>
      </c>
      <c r="T31" s="114">
        <v>0</v>
      </c>
      <c r="U31" s="114">
        <v>0</v>
      </c>
      <c r="V31" s="9">
        <v>0</v>
      </c>
      <c r="W31" s="115" t="s">
        <v>173</v>
      </c>
      <c r="X31" s="37" t="s">
        <v>88</v>
      </c>
      <c r="Y31" s="106">
        <v>89</v>
      </c>
      <c r="Z31" s="149">
        <f t="shared" si="3"/>
        <v>106.8</v>
      </c>
      <c r="AA31" s="150">
        <f t="shared" si="1"/>
        <v>178</v>
      </c>
    </row>
    <row r="32" spans="2:27" ht="99.9" hidden="1" customHeight="1" x14ac:dyDescent="0.3">
      <c r="B32" s="81" t="s">
        <v>171</v>
      </c>
      <c r="C32" s="81" t="s">
        <v>172</v>
      </c>
      <c r="D32" s="113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14"/>
      <c r="R32" s="114"/>
      <c r="S32" s="114"/>
      <c r="T32" s="114"/>
      <c r="U32" s="114"/>
      <c r="V32" s="9"/>
      <c r="W32" s="115" t="s">
        <v>173</v>
      </c>
      <c r="X32" s="37" t="s">
        <v>88</v>
      </c>
      <c r="Y32" s="106">
        <v>89</v>
      </c>
      <c r="Z32" s="149">
        <f t="shared" si="3"/>
        <v>106.8</v>
      </c>
      <c r="AA32" s="150">
        <f t="shared" si="1"/>
        <v>178</v>
      </c>
    </row>
    <row r="33" spans="1:27" ht="99.9" customHeight="1" x14ac:dyDescent="0.3">
      <c r="B33" s="70" t="s">
        <v>94</v>
      </c>
      <c r="C33" s="69" t="s">
        <v>95</v>
      </c>
      <c r="D33" s="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v>2</v>
      </c>
      <c r="Q33" s="9">
        <v>0</v>
      </c>
      <c r="R33" s="9">
        <v>0</v>
      </c>
      <c r="S33" s="7"/>
      <c r="T33" s="7"/>
      <c r="U33" s="7"/>
      <c r="V33" s="7"/>
      <c r="W33" s="44" t="s">
        <v>48</v>
      </c>
      <c r="X33" s="37" t="s">
        <v>90</v>
      </c>
      <c r="Y33" s="106">
        <v>59.5</v>
      </c>
      <c r="Z33" s="149">
        <f t="shared" si="3"/>
        <v>71.399999999999991</v>
      </c>
      <c r="AA33" s="150">
        <f t="shared" si="1"/>
        <v>119</v>
      </c>
    </row>
    <row r="34" spans="1:27" ht="99.9" customHeight="1" x14ac:dyDescent="0.3">
      <c r="B34" s="70" t="s">
        <v>94</v>
      </c>
      <c r="C34" s="69" t="s">
        <v>93</v>
      </c>
      <c r="D34" s="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v>0</v>
      </c>
      <c r="Q34" s="9">
        <v>2</v>
      </c>
      <c r="R34" s="7"/>
      <c r="S34" s="7"/>
      <c r="T34" s="7"/>
      <c r="U34" s="7"/>
      <c r="V34" s="7"/>
      <c r="W34" s="44" t="s">
        <v>48</v>
      </c>
      <c r="X34" s="37" t="s">
        <v>90</v>
      </c>
      <c r="Y34" s="106">
        <v>59.5</v>
      </c>
      <c r="Z34" s="149">
        <f t="shared" si="3"/>
        <v>71.399999999999991</v>
      </c>
      <c r="AA34" s="150">
        <f t="shared" si="1"/>
        <v>119</v>
      </c>
    </row>
    <row r="35" spans="1:27" ht="99.9" customHeight="1" x14ac:dyDescent="0.3">
      <c r="B35" s="70" t="s">
        <v>92</v>
      </c>
      <c r="C35" s="69" t="s">
        <v>91</v>
      </c>
      <c r="D35" s="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v>0</v>
      </c>
      <c r="Q35" s="9">
        <v>2</v>
      </c>
      <c r="R35" s="7"/>
      <c r="S35" s="7"/>
      <c r="T35" s="7"/>
      <c r="U35" s="7"/>
      <c r="V35" s="7"/>
      <c r="W35" s="44" t="s">
        <v>48</v>
      </c>
      <c r="X35" s="37" t="s">
        <v>90</v>
      </c>
      <c r="Y35" s="106">
        <v>59.5</v>
      </c>
      <c r="Z35" s="149">
        <f t="shared" si="3"/>
        <v>71.399999999999991</v>
      </c>
      <c r="AA35" s="150">
        <f t="shared" si="1"/>
        <v>119</v>
      </c>
    </row>
    <row r="36" spans="1:27" ht="99.9" hidden="1" customHeight="1" x14ac:dyDescent="0.3">
      <c r="B36" s="68" t="s">
        <v>87</v>
      </c>
      <c r="C36" s="67" t="s">
        <v>86</v>
      </c>
      <c r="D36" s="40"/>
      <c r="E36" s="9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4" t="s">
        <v>48</v>
      </c>
      <c r="X36" s="37" t="s">
        <v>77</v>
      </c>
      <c r="Y36" s="106">
        <v>59.5</v>
      </c>
      <c r="Z36" s="149">
        <f t="shared" si="3"/>
        <v>71.399999999999991</v>
      </c>
      <c r="AA36" s="150">
        <f t="shared" si="1"/>
        <v>119</v>
      </c>
    </row>
    <row r="37" spans="1:27" ht="99.9" customHeight="1" x14ac:dyDescent="0.3">
      <c r="B37" s="68" t="s">
        <v>82</v>
      </c>
      <c r="C37" s="67" t="s">
        <v>179</v>
      </c>
      <c r="D37" s="40" t="s">
        <v>80</v>
      </c>
      <c r="E37" s="9">
        <v>7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44" t="s">
        <v>48</v>
      </c>
      <c r="X37" s="37" t="s">
        <v>77</v>
      </c>
      <c r="Y37" s="106">
        <v>59.5</v>
      </c>
      <c r="Z37" s="149">
        <f t="shared" si="3"/>
        <v>71.399999999999991</v>
      </c>
      <c r="AA37" s="150">
        <f t="shared" si="1"/>
        <v>119</v>
      </c>
    </row>
    <row r="38" spans="1:27" ht="99.9" customHeight="1" x14ac:dyDescent="0.3">
      <c r="B38" s="68" t="s">
        <v>82</v>
      </c>
      <c r="C38" s="67" t="s">
        <v>85</v>
      </c>
      <c r="D38" s="66" t="s">
        <v>80</v>
      </c>
      <c r="E38" s="9">
        <v>2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44" t="s">
        <v>48</v>
      </c>
      <c r="X38" s="37" t="s">
        <v>77</v>
      </c>
      <c r="Y38" s="106">
        <v>59.5</v>
      </c>
      <c r="Z38" s="149">
        <f t="shared" si="3"/>
        <v>71.399999999999991</v>
      </c>
      <c r="AA38" s="150">
        <f t="shared" si="1"/>
        <v>119</v>
      </c>
    </row>
    <row r="39" spans="1:27" ht="99.9" hidden="1" customHeight="1" x14ac:dyDescent="0.3">
      <c r="B39" s="68" t="s">
        <v>82</v>
      </c>
      <c r="C39" s="67" t="s">
        <v>84</v>
      </c>
      <c r="D39" s="66" t="s">
        <v>80</v>
      </c>
      <c r="E39" s="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44" t="s">
        <v>48</v>
      </c>
      <c r="X39" s="37" t="s">
        <v>77</v>
      </c>
      <c r="Y39" s="106">
        <v>59.5</v>
      </c>
      <c r="Z39" s="149">
        <f t="shared" si="3"/>
        <v>71.399999999999991</v>
      </c>
      <c r="AA39" s="150">
        <f t="shared" si="1"/>
        <v>119</v>
      </c>
    </row>
    <row r="40" spans="1:27" ht="99.9" customHeight="1" x14ac:dyDescent="0.3">
      <c r="B40" s="68" t="s">
        <v>82</v>
      </c>
      <c r="C40" s="67" t="s">
        <v>83</v>
      </c>
      <c r="D40" s="66" t="s">
        <v>80</v>
      </c>
      <c r="E40" s="9">
        <v>14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4" t="s">
        <v>48</v>
      </c>
      <c r="X40" s="37" t="s">
        <v>77</v>
      </c>
      <c r="Y40" s="106">
        <v>59.5</v>
      </c>
      <c r="Z40" s="149">
        <f t="shared" si="3"/>
        <v>71.399999999999991</v>
      </c>
      <c r="AA40" s="150">
        <f t="shared" si="1"/>
        <v>119</v>
      </c>
    </row>
    <row r="41" spans="1:27" ht="99.9" customHeight="1" x14ac:dyDescent="0.3">
      <c r="B41" s="68" t="s">
        <v>82</v>
      </c>
      <c r="C41" s="67" t="s">
        <v>81</v>
      </c>
      <c r="D41" s="66" t="s">
        <v>80</v>
      </c>
      <c r="E41" s="9">
        <v>6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4" t="s">
        <v>48</v>
      </c>
      <c r="X41" s="37" t="s">
        <v>77</v>
      </c>
      <c r="Y41" s="106">
        <v>59.5</v>
      </c>
      <c r="Z41" s="149">
        <f t="shared" si="3"/>
        <v>71.399999999999991</v>
      </c>
      <c r="AA41" s="150">
        <f t="shared" si="1"/>
        <v>119</v>
      </c>
    </row>
    <row r="42" spans="1:27" ht="99.9" customHeight="1" x14ac:dyDescent="0.3">
      <c r="B42" s="64" t="s">
        <v>79</v>
      </c>
      <c r="C42" s="62" t="s">
        <v>78</v>
      </c>
      <c r="D42" s="40"/>
      <c r="E42" s="9">
        <v>5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44" t="s">
        <v>48</v>
      </c>
      <c r="X42" s="37" t="s">
        <v>77</v>
      </c>
      <c r="Y42" s="106">
        <v>35.4</v>
      </c>
      <c r="Z42" s="149">
        <f t="shared" si="3"/>
        <v>42.48</v>
      </c>
      <c r="AA42" s="150">
        <f t="shared" si="1"/>
        <v>70.8</v>
      </c>
    </row>
    <row r="43" spans="1:27" x14ac:dyDescent="0.3">
      <c r="Y43" s="10"/>
      <c r="Z43" s="10"/>
      <c r="AA43" s="10"/>
    </row>
    <row r="44" spans="1:27" ht="18.75" customHeight="1" thickBot="1" x14ac:dyDescent="0.35">
      <c r="Y44" s="10"/>
      <c r="Z44" s="10"/>
      <c r="AA44" s="10"/>
    </row>
    <row r="45" spans="1:27" s="24" customFormat="1" ht="24.9" customHeight="1" thickBot="1" x14ac:dyDescent="0.35">
      <c r="A45" s="108"/>
      <c r="B45" s="109" t="s">
        <v>217</v>
      </c>
      <c r="C45" s="109"/>
      <c r="D45" s="109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2"/>
      <c r="Q45" s="23"/>
      <c r="R45" s="23"/>
      <c r="S45" s="23"/>
      <c r="T45" s="23"/>
      <c r="U45" s="23"/>
      <c r="V45" s="23"/>
      <c r="W45" s="23"/>
      <c r="X45" s="23"/>
      <c r="Y45" s="34"/>
      <c r="Z45" s="34"/>
      <c r="AA45" s="34"/>
    </row>
    <row r="46" spans="1:27" x14ac:dyDescent="0.3">
      <c r="Y46" s="10"/>
      <c r="Z46" s="10"/>
      <c r="AA46" s="10"/>
    </row>
    <row r="47" spans="1:27" x14ac:dyDescent="0.3">
      <c r="Y47" s="10"/>
      <c r="Z47" s="10"/>
      <c r="AA47" s="10"/>
    </row>
    <row r="48" spans="1:27" x14ac:dyDescent="0.3">
      <c r="Y48" s="10"/>
      <c r="Z48" s="10"/>
      <c r="AA48" s="10"/>
    </row>
    <row r="49" spans="25:27" x14ac:dyDescent="0.3">
      <c r="Y49" s="10"/>
      <c r="Z49" s="10"/>
      <c r="AA49" s="10"/>
    </row>
  </sheetData>
  <pageMargins left="0.11811023622047245" right="0.11811023622047245" top="0.15748031496062992" bottom="0.15748031496062992" header="0.11811023622047245" footer="0.31496062992125984"/>
  <pageSetup paperSize="8" scale="70" orientation="landscape" horizontalDpi="720" verticalDpi="72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zoomScale="80" zoomScaleNormal="80" workbookViewId="0">
      <pane ySplit="7" topLeftCell="A8" activePane="bottomLeft" state="frozen"/>
      <selection pane="bottomLeft" activeCell="AE37" sqref="AE37"/>
    </sheetView>
  </sheetViews>
  <sheetFormatPr baseColWidth="10" defaultRowHeight="14.4" x14ac:dyDescent="0.3"/>
  <cols>
    <col min="1" max="1" width="2.5546875" customWidth="1"/>
    <col min="2" max="2" width="11.6640625" customWidth="1"/>
    <col min="3" max="3" width="23.44140625" customWidth="1"/>
    <col min="4" max="4" width="35.44140625" customWidth="1"/>
    <col min="5" max="5" width="5.5546875" customWidth="1"/>
    <col min="6" max="8" width="5.6640625" style="3" customWidth="1"/>
    <col min="9" max="12" width="6.88671875" style="3" customWidth="1"/>
    <col min="13" max="13" width="5.44140625" style="3" customWidth="1"/>
    <col min="14" max="16" width="5.6640625" style="3" customWidth="1"/>
    <col min="17" max="17" width="6.109375" style="3" customWidth="1"/>
    <col min="18" max="19" width="6.5546875" style="3" customWidth="1"/>
    <col min="20" max="21" width="6.109375" style="3" customWidth="1"/>
    <col min="22" max="23" width="5.88671875" style="3" customWidth="1"/>
    <col min="24" max="24" width="5.6640625" style="3" customWidth="1"/>
    <col min="25" max="25" width="6.5546875" style="3" customWidth="1"/>
    <col min="26" max="26" width="5.44140625" style="3" customWidth="1"/>
    <col min="27" max="27" width="6.5546875" style="3" customWidth="1"/>
    <col min="28" max="28" width="5.6640625" style="3" customWidth="1"/>
    <col min="29" max="29" width="6.109375" style="3" customWidth="1"/>
    <col min="30" max="30" width="10.33203125" style="3" customWidth="1"/>
    <col min="31" max="31" width="22.5546875" style="3" customWidth="1"/>
    <col min="32" max="32" width="12.6640625" style="2" hidden="1" customWidth="1"/>
    <col min="33" max="34" width="16.5546875" style="2" bestFit="1" customWidth="1"/>
  </cols>
  <sheetData>
    <row r="1" spans="2:34" ht="15" thickBot="1" x14ac:dyDescent="0.35"/>
    <row r="2" spans="2:34" ht="21" thickBot="1" x14ac:dyDescent="0.5">
      <c r="D2" s="102"/>
      <c r="E2" s="102"/>
      <c r="N2" s="148" t="s">
        <v>219</v>
      </c>
      <c r="O2" s="105"/>
      <c r="P2" s="31"/>
      <c r="Q2" s="31"/>
      <c r="R2" s="31"/>
      <c r="S2" s="31"/>
      <c r="T2" s="31"/>
      <c r="U2" s="31"/>
      <c r="V2" s="30"/>
      <c r="W2" s="26"/>
      <c r="X2" s="26"/>
      <c r="Y2" s="26"/>
      <c r="Z2" s="26"/>
      <c r="AA2" s="26"/>
      <c r="AB2" s="26"/>
      <c r="AC2" s="26"/>
      <c r="AD2" s="27"/>
      <c r="AE2" s="28"/>
    </row>
    <row r="3" spans="2:34" ht="21" thickBot="1" x14ac:dyDescent="0.5">
      <c r="D3" s="102"/>
      <c r="E3" s="102"/>
      <c r="N3" s="32"/>
      <c r="O3" s="104"/>
      <c r="P3" s="104"/>
      <c r="Q3" s="104"/>
      <c r="R3" s="104"/>
      <c r="S3" s="104"/>
      <c r="T3" s="104"/>
      <c r="U3" s="104"/>
      <c r="V3" s="103">
        <v>280</v>
      </c>
      <c r="W3" s="119"/>
      <c r="X3" s="29"/>
      <c r="Y3" s="29"/>
      <c r="Z3" s="29"/>
      <c r="AA3" s="29"/>
      <c r="AB3" s="29"/>
      <c r="AC3" s="29"/>
      <c r="AD3" s="29"/>
      <c r="AE3" s="28"/>
    </row>
    <row r="4" spans="2:34" x14ac:dyDescent="0.3">
      <c r="D4" s="102"/>
      <c r="E4" s="102"/>
    </row>
    <row r="5" spans="2:34" x14ac:dyDescent="0.3">
      <c r="D5" s="102"/>
      <c r="E5" s="102"/>
    </row>
    <row r="7" spans="2:34" s="120" customFormat="1" ht="24.9" customHeight="1" x14ac:dyDescent="0.3">
      <c r="B7" s="121" t="s">
        <v>2</v>
      </c>
      <c r="C7" s="121" t="s">
        <v>76</v>
      </c>
      <c r="D7" s="122" t="s">
        <v>0</v>
      </c>
      <c r="E7" s="122" t="s">
        <v>112</v>
      </c>
      <c r="F7" s="122" t="s">
        <v>75</v>
      </c>
      <c r="G7" s="122" t="s">
        <v>74</v>
      </c>
      <c r="H7" s="122" t="s">
        <v>73</v>
      </c>
      <c r="I7" s="122" t="s">
        <v>72</v>
      </c>
      <c r="J7" s="122" t="s">
        <v>215</v>
      </c>
      <c r="K7" s="122" t="s">
        <v>216</v>
      </c>
      <c r="L7" s="122">
        <v>5</v>
      </c>
      <c r="M7" s="122">
        <v>5.5</v>
      </c>
      <c r="N7" s="124">
        <v>6</v>
      </c>
      <c r="O7" s="122">
        <v>6.5</v>
      </c>
      <c r="P7" s="122">
        <v>7</v>
      </c>
      <c r="Q7" s="122">
        <v>7.5</v>
      </c>
      <c r="R7" s="122">
        <v>8</v>
      </c>
      <c r="S7" s="122" t="s">
        <v>183</v>
      </c>
      <c r="T7" s="122">
        <v>9</v>
      </c>
      <c r="U7" s="122" t="s">
        <v>184</v>
      </c>
      <c r="V7" s="122">
        <v>10</v>
      </c>
      <c r="W7" s="122" t="s">
        <v>185</v>
      </c>
      <c r="X7" s="122">
        <v>11</v>
      </c>
      <c r="Y7" s="123"/>
      <c r="Z7" s="124">
        <v>140</v>
      </c>
      <c r="AA7" s="124">
        <v>152</v>
      </c>
      <c r="AB7" s="124">
        <v>164</v>
      </c>
      <c r="AC7" s="124">
        <v>176</v>
      </c>
      <c r="AD7" s="123"/>
      <c r="AE7" s="122" t="s">
        <v>1</v>
      </c>
      <c r="AF7" s="125" t="s">
        <v>71</v>
      </c>
      <c r="AG7" s="125" t="s">
        <v>16</v>
      </c>
      <c r="AH7" s="126" t="s">
        <v>4</v>
      </c>
    </row>
    <row r="8" spans="2:34" ht="99.9" hidden="1" customHeight="1" x14ac:dyDescent="0.3">
      <c r="B8" s="64" t="s">
        <v>70</v>
      </c>
      <c r="C8" s="62" t="s">
        <v>69</v>
      </c>
      <c r="D8" s="40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9"/>
      <c r="Q8" s="9"/>
      <c r="R8" s="7"/>
      <c r="S8" s="7"/>
      <c r="T8" s="7"/>
      <c r="U8" s="7"/>
      <c r="V8" s="9"/>
      <c r="W8" s="7"/>
      <c r="X8" s="9"/>
      <c r="Y8" s="7"/>
      <c r="Z8" s="7"/>
      <c r="AA8" s="7"/>
      <c r="AB8" s="7"/>
      <c r="AC8" s="7"/>
      <c r="AD8" s="44" t="s">
        <v>48</v>
      </c>
      <c r="AE8" s="53" t="s">
        <v>68</v>
      </c>
      <c r="AF8" s="106">
        <v>79</v>
      </c>
      <c r="AG8" s="149">
        <f>AH8*70%</f>
        <v>110.6</v>
      </c>
      <c r="AH8" s="150">
        <f>AF8*2</f>
        <v>158</v>
      </c>
    </row>
    <row r="9" spans="2:34" ht="99.9" customHeight="1" x14ac:dyDescent="0.3">
      <c r="B9" s="64" t="s">
        <v>220</v>
      </c>
      <c r="C9" s="62" t="s">
        <v>221</v>
      </c>
      <c r="D9" s="40"/>
      <c r="E9" s="7"/>
      <c r="F9" s="7"/>
      <c r="G9" s="7"/>
      <c r="H9" s="7"/>
      <c r="I9" s="7"/>
      <c r="J9" s="7"/>
      <c r="K9" s="7"/>
      <c r="L9" s="7"/>
      <c r="M9" s="7"/>
      <c r="N9" s="7"/>
      <c r="O9" s="9">
        <v>0</v>
      </c>
      <c r="P9" s="9">
        <v>10</v>
      </c>
      <c r="Q9" s="9">
        <v>0</v>
      </c>
      <c r="R9" s="9">
        <v>15</v>
      </c>
      <c r="S9" s="9">
        <v>0</v>
      </c>
      <c r="T9" s="9">
        <v>15</v>
      </c>
      <c r="U9" s="9">
        <v>0</v>
      </c>
      <c r="V9" s="9">
        <v>10</v>
      </c>
      <c r="W9" s="7"/>
      <c r="X9" s="9">
        <v>0</v>
      </c>
      <c r="Y9" s="7"/>
      <c r="Z9" s="7"/>
      <c r="AA9" s="7"/>
      <c r="AB9" s="7"/>
      <c r="AC9" s="7"/>
      <c r="AD9" s="128" t="s">
        <v>48</v>
      </c>
      <c r="AE9" s="53" t="s">
        <v>252</v>
      </c>
      <c r="AF9" s="106"/>
      <c r="AG9" s="149">
        <f>AH9*60%</f>
        <v>118.8</v>
      </c>
      <c r="AH9" s="150">
        <v>198</v>
      </c>
    </row>
    <row r="10" spans="2:34" ht="99.9" hidden="1" customHeight="1" x14ac:dyDescent="0.3">
      <c r="B10" s="117" t="s">
        <v>214</v>
      </c>
      <c r="C10" s="118" t="s">
        <v>180</v>
      </c>
      <c r="D10" s="45"/>
      <c r="E10" s="7"/>
      <c r="F10" s="7"/>
      <c r="G10" s="7"/>
      <c r="H10" s="7"/>
      <c r="I10" s="7"/>
      <c r="J10" s="7"/>
      <c r="K10" s="7"/>
      <c r="L10" s="127"/>
      <c r="M10" s="127"/>
      <c r="N10" s="127"/>
      <c r="O10" s="9"/>
      <c r="P10" s="9"/>
      <c r="Q10" s="9"/>
      <c r="R10" s="9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128" t="s">
        <v>48</v>
      </c>
      <c r="AE10" s="53" t="s">
        <v>252</v>
      </c>
      <c r="AF10" s="116">
        <v>65</v>
      </c>
      <c r="AG10" s="149">
        <f t="shared" ref="AG10" si="0">AH10*70%</f>
        <v>91</v>
      </c>
      <c r="AH10" s="150">
        <f t="shared" ref="AH10:AH41" si="1">AF10*2</f>
        <v>130</v>
      </c>
    </row>
    <row r="11" spans="2:34" ht="99.9" customHeight="1" x14ac:dyDescent="0.3">
      <c r="B11" s="117" t="s">
        <v>251</v>
      </c>
      <c r="C11" s="118" t="s">
        <v>180</v>
      </c>
      <c r="D11" s="45"/>
      <c r="E11" s="7"/>
      <c r="F11" s="7"/>
      <c r="G11" s="7"/>
      <c r="H11" s="7"/>
      <c r="I11" s="7"/>
      <c r="J11" s="7"/>
      <c r="K11" s="7"/>
      <c r="L11" s="127">
        <v>18</v>
      </c>
      <c r="M11" s="127">
        <v>0</v>
      </c>
      <c r="N11" s="127">
        <v>1</v>
      </c>
      <c r="O11" s="9">
        <v>0</v>
      </c>
      <c r="P11" s="9">
        <v>1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28" t="s">
        <v>48</v>
      </c>
      <c r="AE11" s="53" t="s">
        <v>252</v>
      </c>
      <c r="AF11" s="116">
        <v>79</v>
      </c>
      <c r="AG11" s="149">
        <f t="shared" ref="AG11:AG12" si="2">AH11*60%</f>
        <v>100.8</v>
      </c>
      <c r="AH11" s="150">
        <v>168</v>
      </c>
    </row>
    <row r="12" spans="2:34" ht="99.9" customHeight="1" x14ac:dyDescent="0.3">
      <c r="B12" s="117" t="s">
        <v>245</v>
      </c>
      <c r="C12" s="118" t="s">
        <v>246</v>
      </c>
      <c r="D12" s="45"/>
      <c r="E12" s="7"/>
      <c r="F12" s="7"/>
      <c r="G12" s="7"/>
      <c r="H12" s="7"/>
      <c r="I12" s="7"/>
      <c r="J12" s="7"/>
      <c r="K12" s="7"/>
      <c r="L12" s="127">
        <v>21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28" t="s">
        <v>48</v>
      </c>
      <c r="AE12" s="53" t="s">
        <v>252</v>
      </c>
      <c r="AF12" s="116">
        <v>79</v>
      </c>
      <c r="AG12" s="149">
        <f t="shared" si="2"/>
        <v>100.8</v>
      </c>
      <c r="AH12" s="150">
        <v>168</v>
      </c>
    </row>
    <row r="13" spans="2:34" ht="99.9" customHeight="1" x14ac:dyDescent="0.3">
      <c r="B13" s="117" t="s">
        <v>249</v>
      </c>
      <c r="C13" s="118" t="s">
        <v>250</v>
      </c>
      <c r="D13" s="4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9">
        <v>17</v>
      </c>
      <c r="S13" s="9">
        <v>2</v>
      </c>
      <c r="T13" s="9">
        <v>2</v>
      </c>
      <c r="U13" s="7"/>
      <c r="V13" s="7"/>
      <c r="W13" s="7"/>
      <c r="X13" s="7"/>
      <c r="Y13" s="7"/>
      <c r="Z13" s="7"/>
      <c r="AA13" s="7"/>
      <c r="AB13" s="7"/>
      <c r="AC13" s="7"/>
      <c r="AD13" s="128" t="s">
        <v>48</v>
      </c>
      <c r="AE13" s="53" t="s">
        <v>252</v>
      </c>
      <c r="AF13" s="116">
        <v>79</v>
      </c>
      <c r="AG13" s="149">
        <f>AH13*60%</f>
        <v>118.8</v>
      </c>
      <c r="AH13" s="150">
        <v>198</v>
      </c>
    </row>
    <row r="14" spans="2:34" ht="99.9" customHeight="1" x14ac:dyDescent="0.3">
      <c r="B14" s="117" t="s">
        <v>247</v>
      </c>
      <c r="C14" s="118" t="s">
        <v>181</v>
      </c>
      <c r="D14" s="4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v>1</v>
      </c>
      <c r="Q14" s="9">
        <v>0</v>
      </c>
      <c r="R14" s="9">
        <v>0</v>
      </c>
      <c r="S14" s="9">
        <v>0</v>
      </c>
      <c r="T14" s="9">
        <v>20</v>
      </c>
      <c r="U14" s="9">
        <v>3</v>
      </c>
      <c r="V14" s="9">
        <v>3</v>
      </c>
      <c r="W14" s="9">
        <v>8</v>
      </c>
      <c r="X14" s="9">
        <v>0</v>
      </c>
      <c r="Y14" s="7"/>
      <c r="Z14" s="7"/>
      <c r="AA14" s="7"/>
      <c r="AB14" s="7"/>
      <c r="AC14" s="7"/>
      <c r="AD14" s="128" t="s">
        <v>48</v>
      </c>
      <c r="AE14" s="53" t="s">
        <v>252</v>
      </c>
      <c r="AF14" s="116">
        <v>79</v>
      </c>
      <c r="AG14" s="149">
        <f>AH14*60%</f>
        <v>118.8</v>
      </c>
      <c r="AH14" s="150">
        <v>198</v>
      </c>
    </row>
    <row r="15" spans="2:34" ht="99.9" customHeight="1" x14ac:dyDescent="0.3">
      <c r="B15" s="117" t="s">
        <v>248</v>
      </c>
      <c r="C15" s="118" t="s">
        <v>182</v>
      </c>
      <c r="D15" s="45"/>
      <c r="E15" s="7"/>
      <c r="F15" s="7"/>
      <c r="G15" s="7"/>
      <c r="H15" s="7"/>
      <c r="I15" s="7"/>
      <c r="J15" s="7"/>
      <c r="K15" s="7"/>
      <c r="L15" s="7"/>
      <c r="M15" s="7"/>
      <c r="N15" s="127">
        <v>3</v>
      </c>
      <c r="O15" s="127">
        <v>1</v>
      </c>
      <c r="P15" s="7"/>
      <c r="Q15" s="7"/>
      <c r="R15" s="7"/>
      <c r="S15" s="9">
        <v>3</v>
      </c>
      <c r="T15" s="9">
        <v>10</v>
      </c>
      <c r="U15" s="9">
        <v>4</v>
      </c>
      <c r="V15" s="9">
        <v>3</v>
      </c>
      <c r="W15" s="9">
        <v>2</v>
      </c>
      <c r="X15" s="9">
        <v>0</v>
      </c>
      <c r="Y15" s="7"/>
      <c r="Z15" s="7"/>
      <c r="AA15" s="7"/>
      <c r="AB15" s="7"/>
      <c r="AC15" s="7"/>
      <c r="AD15" s="128" t="s">
        <v>48</v>
      </c>
      <c r="AE15" s="53" t="s">
        <v>252</v>
      </c>
      <c r="AF15" s="116">
        <v>79</v>
      </c>
      <c r="AG15" s="149">
        <f t="shared" ref="AG15:AG41" si="3">AH15*60%</f>
        <v>118.8</v>
      </c>
      <c r="AH15" s="150">
        <v>198</v>
      </c>
    </row>
    <row r="16" spans="2:34" ht="99.9" hidden="1" customHeight="1" x14ac:dyDescent="0.3">
      <c r="B16" s="64" t="s">
        <v>66</v>
      </c>
      <c r="C16" s="62" t="s">
        <v>65</v>
      </c>
      <c r="D16" s="40"/>
      <c r="E16" s="7"/>
      <c r="F16" s="7"/>
      <c r="G16" s="9"/>
      <c r="H16" s="9"/>
      <c r="I16" s="9"/>
      <c r="J16" s="9"/>
      <c r="K16" s="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44" t="s">
        <v>48</v>
      </c>
      <c r="AE16" s="53" t="s">
        <v>190</v>
      </c>
      <c r="AF16" s="106">
        <v>229</v>
      </c>
      <c r="AG16" s="149">
        <f t="shared" si="3"/>
        <v>274.8</v>
      </c>
      <c r="AH16" s="150">
        <f t="shared" si="1"/>
        <v>458</v>
      </c>
    </row>
    <row r="17" spans="2:34" ht="99.9" hidden="1" customHeight="1" x14ac:dyDescent="0.3">
      <c r="B17" s="63" t="s">
        <v>64</v>
      </c>
      <c r="C17" s="62" t="s">
        <v>63</v>
      </c>
      <c r="D17" s="40"/>
      <c r="E17" s="7"/>
      <c r="F17" s="7"/>
      <c r="G17" s="9"/>
      <c r="H17" s="9"/>
      <c r="I17" s="9"/>
      <c r="J17" s="9"/>
      <c r="K17" s="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44" t="s">
        <v>48</v>
      </c>
      <c r="AE17" s="53" t="s">
        <v>191</v>
      </c>
      <c r="AF17" s="106">
        <v>129</v>
      </c>
      <c r="AG17" s="149">
        <f t="shared" si="3"/>
        <v>154.79999999999998</v>
      </c>
      <c r="AH17" s="150">
        <f t="shared" si="1"/>
        <v>258</v>
      </c>
    </row>
    <row r="18" spans="2:34" ht="99.9" customHeight="1" x14ac:dyDescent="0.3">
      <c r="B18" s="63" t="s">
        <v>62</v>
      </c>
      <c r="C18" s="62" t="s">
        <v>61</v>
      </c>
      <c r="D18" s="4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>
        <v>1</v>
      </c>
      <c r="AA18" s="7"/>
      <c r="AB18" s="7"/>
      <c r="AC18" s="7"/>
      <c r="AD18" s="44" t="s">
        <v>48</v>
      </c>
      <c r="AE18" s="53" t="s">
        <v>192</v>
      </c>
      <c r="AF18" s="106">
        <v>109</v>
      </c>
      <c r="AG18" s="149">
        <f t="shared" si="3"/>
        <v>130.79999999999998</v>
      </c>
      <c r="AH18" s="150">
        <f t="shared" si="1"/>
        <v>218</v>
      </c>
    </row>
    <row r="19" spans="2:34" ht="99.9" customHeight="1" x14ac:dyDescent="0.3">
      <c r="B19" s="63" t="s">
        <v>60</v>
      </c>
      <c r="C19" s="62" t="s">
        <v>59</v>
      </c>
      <c r="D19" s="40"/>
      <c r="E19" s="7"/>
      <c r="F19" s="7"/>
      <c r="G19" s="9">
        <v>1</v>
      </c>
      <c r="H19" s="9">
        <v>0</v>
      </c>
      <c r="I19" s="9">
        <v>0</v>
      </c>
      <c r="J19" s="9">
        <v>0</v>
      </c>
      <c r="K19" s="9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44" t="s">
        <v>48</v>
      </c>
      <c r="AE19" s="53" t="s">
        <v>193</v>
      </c>
      <c r="AF19" s="106">
        <v>109</v>
      </c>
      <c r="AG19" s="149">
        <f t="shared" si="3"/>
        <v>130.79999999999998</v>
      </c>
      <c r="AH19" s="150">
        <f t="shared" si="1"/>
        <v>218</v>
      </c>
    </row>
    <row r="20" spans="2:34" ht="90" customHeight="1" x14ac:dyDescent="0.3">
      <c r="B20" s="61" t="s">
        <v>239</v>
      </c>
      <c r="C20" s="60" t="s">
        <v>58</v>
      </c>
      <c r="D20" s="5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58">
        <v>1</v>
      </c>
      <c r="AA20" s="58">
        <v>16</v>
      </c>
      <c r="AB20" s="58">
        <v>1</v>
      </c>
      <c r="AC20" s="58">
        <v>1</v>
      </c>
      <c r="AD20" s="44" t="s">
        <v>188</v>
      </c>
      <c r="AE20" s="129" t="s">
        <v>186</v>
      </c>
      <c r="AF20" s="107">
        <v>26</v>
      </c>
      <c r="AG20" s="149">
        <f t="shared" si="3"/>
        <v>31.2</v>
      </c>
      <c r="AH20" s="150">
        <f t="shared" si="1"/>
        <v>52</v>
      </c>
    </row>
    <row r="21" spans="2:34" ht="90" customHeight="1" x14ac:dyDescent="0.3">
      <c r="B21" s="130" t="s">
        <v>187</v>
      </c>
      <c r="C21" s="131" t="s">
        <v>67</v>
      </c>
      <c r="D21" s="132" t="s">
        <v>80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9">
        <v>4</v>
      </c>
      <c r="AB21" s="9">
        <v>0</v>
      </c>
      <c r="AC21" s="9">
        <v>0</v>
      </c>
      <c r="AD21" s="44" t="s">
        <v>188</v>
      </c>
      <c r="AE21" s="56" t="s">
        <v>189</v>
      </c>
      <c r="AF21" s="107">
        <v>12</v>
      </c>
      <c r="AG21" s="149">
        <f t="shared" si="3"/>
        <v>14.399999999999999</v>
      </c>
      <c r="AH21" s="150">
        <f t="shared" si="1"/>
        <v>24</v>
      </c>
    </row>
    <row r="22" spans="2:34" ht="90" customHeight="1" x14ac:dyDescent="0.3">
      <c r="B22" s="130"/>
      <c r="C22" s="131" t="s">
        <v>194</v>
      </c>
      <c r="D22" s="57"/>
      <c r="E22" s="9">
        <v>10</v>
      </c>
      <c r="F22" s="9">
        <v>10</v>
      </c>
      <c r="G22" s="9">
        <v>10</v>
      </c>
      <c r="H22" s="9">
        <v>10</v>
      </c>
      <c r="I22" s="9">
        <v>10</v>
      </c>
      <c r="J22" s="9">
        <v>10</v>
      </c>
      <c r="K22" s="9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6" t="s">
        <v>189</v>
      </c>
      <c r="AF22" s="107">
        <v>16</v>
      </c>
      <c r="AG22" s="149">
        <f t="shared" si="3"/>
        <v>19.2</v>
      </c>
      <c r="AH22" s="150">
        <f t="shared" si="1"/>
        <v>32</v>
      </c>
    </row>
    <row r="23" spans="2:34" ht="90" customHeight="1" x14ac:dyDescent="0.3">
      <c r="B23" s="130" t="s">
        <v>208</v>
      </c>
      <c r="C23" s="131" t="s">
        <v>211</v>
      </c>
      <c r="D23" s="57"/>
      <c r="E23" s="9">
        <v>0</v>
      </c>
      <c r="F23" s="9">
        <v>14</v>
      </c>
      <c r="G23" s="9">
        <v>6</v>
      </c>
      <c r="H23" s="9">
        <v>25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47" t="s">
        <v>213</v>
      </c>
      <c r="AF23" s="107">
        <v>95</v>
      </c>
      <c r="AG23" s="149">
        <f t="shared" si="3"/>
        <v>114</v>
      </c>
      <c r="AH23" s="150">
        <f t="shared" si="1"/>
        <v>190</v>
      </c>
    </row>
    <row r="24" spans="2:34" ht="90" customHeight="1" x14ac:dyDescent="0.3">
      <c r="B24" s="130" t="s">
        <v>209</v>
      </c>
      <c r="C24" s="131" t="s">
        <v>210</v>
      </c>
      <c r="D24" s="57"/>
      <c r="E24" s="9">
        <v>0</v>
      </c>
      <c r="F24" s="9">
        <v>26</v>
      </c>
      <c r="G24" s="9">
        <v>17</v>
      </c>
      <c r="H24" s="9"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47" t="s">
        <v>212</v>
      </c>
      <c r="AF24" s="107">
        <v>109</v>
      </c>
      <c r="AG24" s="149">
        <f t="shared" si="3"/>
        <v>130.79999999999998</v>
      </c>
      <c r="AH24" s="150">
        <f t="shared" si="1"/>
        <v>218</v>
      </c>
    </row>
    <row r="25" spans="2:34" ht="90" hidden="1" customHeight="1" x14ac:dyDescent="0.3">
      <c r="B25" s="54" t="s">
        <v>57</v>
      </c>
      <c r="C25" s="54" t="s">
        <v>56</v>
      </c>
      <c r="D25" s="40"/>
      <c r="E25" s="7"/>
      <c r="F25" s="9"/>
      <c r="G25" s="9"/>
      <c r="H25" s="9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44" t="s">
        <v>48</v>
      </c>
      <c r="AE25" s="37" t="s">
        <v>53</v>
      </c>
      <c r="AF25" s="33">
        <v>89</v>
      </c>
      <c r="AG25" s="149">
        <f t="shared" si="3"/>
        <v>106.8</v>
      </c>
      <c r="AH25" s="150">
        <f t="shared" si="1"/>
        <v>178</v>
      </c>
    </row>
    <row r="26" spans="2:34" ht="90" hidden="1" customHeight="1" x14ac:dyDescent="0.3">
      <c r="B26" s="54" t="s">
        <v>55</v>
      </c>
      <c r="C26" s="54" t="s">
        <v>54</v>
      </c>
      <c r="D26" s="1"/>
      <c r="E26" s="7"/>
      <c r="F26" s="9"/>
      <c r="G26" s="9"/>
      <c r="H26" s="9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44" t="s">
        <v>48</v>
      </c>
      <c r="AE26" s="37" t="s">
        <v>53</v>
      </c>
      <c r="AF26" s="33">
        <v>69</v>
      </c>
      <c r="AG26" s="149">
        <f t="shared" si="3"/>
        <v>82.8</v>
      </c>
      <c r="AH26" s="150">
        <f t="shared" si="1"/>
        <v>138</v>
      </c>
    </row>
    <row r="27" spans="2:34" ht="90" hidden="1" customHeight="1" x14ac:dyDescent="0.3">
      <c r="B27" s="54" t="s">
        <v>52</v>
      </c>
      <c r="C27" s="54" t="s">
        <v>51</v>
      </c>
      <c r="D27" s="1"/>
      <c r="E27" s="7"/>
      <c r="F27" s="9"/>
      <c r="G27" s="9"/>
      <c r="H27" s="9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44" t="s">
        <v>48</v>
      </c>
      <c r="AE27" s="37" t="s">
        <v>47</v>
      </c>
      <c r="AF27" s="33">
        <v>79.5</v>
      </c>
      <c r="AG27" s="149">
        <f t="shared" si="3"/>
        <v>95.399999999999991</v>
      </c>
      <c r="AH27" s="150">
        <f t="shared" si="1"/>
        <v>159</v>
      </c>
    </row>
    <row r="28" spans="2:34" ht="90" hidden="1" customHeight="1" x14ac:dyDescent="0.3">
      <c r="B28" s="54" t="s">
        <v>50</v>
      </c>
      <c r="C28" s="54" t="s">
        <v>49</v>
      </c>
      <c r="D28" s="1"/>
      <c r="E28" s="7"/>
      <c r="F28" s="9"/>
      <c r="G28" s="9"/>
      <c r="H28" s="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44" t="s">
        <v>48</v>
      </c>
      <c r="AE28" s="37" t="s">
        <v>47</v>
      </c>
      <c r="AF28" s="33">
        <v>69</v>
      </c>
      <c r="AG28" s="149">
        <f t="shared" si="3"/>
        <v>82.8</v>
      </c>
      <c r="AH28" s="150">
        <f t="shared" si="1"/>
        <v>138</v>
      </c>
    </row>
    <row r="29" spans="2:34" ht="90" hidden="1" customHeight="1" x14ac:dyDescent="0.3">
      <c r="B29" s="52" t="s">
        <v>46</v>
      </c>
      <c r="C29" s="52" t="s">
        <v>45</v>
      </c>
      <c r="D29" s="51"/>
      <c r="E29" s="7"/>
      <c r="F29" s="9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44" t="s">
        <v>41</v>
      </c>
      <c r="AE29" s="55" t="s">
        <v>44</v>
      </c>
      <c r="AF29" s="107">
        <v>69</v>
      </c>
      <c r="AG29" s="149">
        <f t="shared" si="3"/>
        <v>82.8</v>
      </c>
      <c r="AH29" s="150">
        <f t="shared" si="1"/>
        <v>138</v>
      </c>
    </row>
    <row r="30" spans="2:34" ht="90" hidden="1" customHeight="1" x14ac:dyDescent="0.3">
      <c r="B30" s="52" t="s">
        <v>43</v>
      </c>
      <c r="C30" s="52" t="s">
        <v>42</v>
      </c>
      <c r="D30" s="51"/>
      <c r="E30" s="7"/>
      <c r="F30" s="9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44" t="s">
        <v>41</v>
      </c>
      <c r="AE30" s="55" t="s">
        <v>40</v>
      </c>
      <c r="AF30" s="107">
        <v>55</v>
      </c>
      <c r="AG30" s="149">
        <f t="shared" si="3"/>
        <v>66</v>
      </c>
      <c r="AH30" s="150">
        <f t="shared" si="1"/>
        <v>110</v>
      </c>
    </row>
    <row r="31" spans="2:34" ht="90" customHeight="1" x14ac:dyDescent="0.3">
      <c r="B31" s="161" t="s">
        <v>253</v>
      </c>
      <c r="C31" s="161" t="s">
        <v>254</v>
      </c>
      <c r="D31" s="162"/>
      <c r="E31" s="7"/>
      <c r="F31" s="9">
        <v>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44" t="s">
        <v>256</v>
      </c>
      <c r="AE31" s="163" t="s">
        <v>255</v>
      </c>
      <c r="AF31" s="107"/>
      <c r="AG31" s="149">
        <f t="shared" si="3"/>
        <v>143.4</v>
      </c>
      <c r="AH31" s="150">
        <v>239</v>
      </c>
    </row>
    <row r="32" spans="2:34" ht="90" customHeight="1" x14ac:dyDescent="0.3">
      <c r="B32" s="54" t="s">
        <v>39</v>
      </c>
      <c r="C32" s="54" t="s">
        <v>38</v>
      </c>
      <c r="D32" s="1"/>
      <c r="E32" s="7"/>
      <c r="F32" s="9">
        <v>2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44" t="s">
        <v>29</v>
      </c>
      <c r="AE32" s="53" t="s">
        <v>37</v>
      </c>
      <c r="AF32" s="33">
        <v>99.5</v>
      </c>
      <c r="AG32" s="149">
        <f t="shared" si="3"/>
        <v>119.39999999999999</v>
      </c>
      <c r="AH32" s="150">
        <f t="shared" si="1"/>
        <v>199</v>
      </c>
    </row>
    <row r="33" spans="1:34" ht="90" hidden="1" customHeight="1" x14ac:dyDescent="0.3">
      <c r="B33" s="52" t="s">
        <v>36</v>
      </c>
      <c r="C33" s="52" t="s">
        <v>35</v>
      </c>
      <c r="D33" s="51"/>
      <c r="E33" s="7"/>
      <c r="F33" s="5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44" t="s">
        <v>29</v>
      </c>
      <c r="AE33" s="49" t="s">
        <v>32</v>
      </c>
      <c r="AF33" s="107">
        <v>119</v>
      </c>
      <c r="AG33" s="149">
        <f t="shared" si="3"/>
        <v>142.79999999999998</v>
      </c>
      <c r="AH33" s="150">
        <f t="shared" si="1"/>
        <v>238</v>
      </c>
    </row>
    <row r="34" spans="1:34" ht="90" hidden="1" customHeight="1" x14ac:dyDescent="0.3">
      <c r="B34" s="52" t="s">
        <v>34</v>
      </c>
      <c r="C34" s="52" t="s">
        <v>33</v>
      </c>
      <c r="D34" s="51"/>
      <c r="E34" s="7"/>
      <c r="F34" s="5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44" t="s">
        <v>29</v>
      </c>
      <c r="AE34" s="49" t="s">
        <v>32</v>
      </c>
      <c r="AF34" s="107">
        <v>129</v>
      </c>
      <c r="AG34" s="149">
        <f t="shared" si="3"/>
        <v>154.79999999999998</v>
      </c>
      <c r="AH34" s="150">
        <f t="shared" si="1"/>
        <v>258</v>
      </c>
    </row>
    <row r="35" spans="1:34" ht="90" customHeight="1" x14ac:dyDescent="0.3">
      <c r="B35" s="52" t="s">
        <v>31</v>
      </c>
      <c r="C35" s="52" t="s">
        <v>30</v>
      </c>
      <c r="D35" s="51"/>
      <c r="E35" s="7"/>
      <c r="F35" s="50">
        <v>12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44" t="s">
        <v>29</v>
      </c>
      <c r="AE35" s="49" t="s">
        <v>28</v>
      </c>
      <c r="AF35" s="107">
        <v>49</v>
      </c>
      <c r="AG35" s="149">
        <f t="shared" si="3"/>
        <v>58.8</v>
      </c>
      <c r="AH35" s="150">
        <f t="shared" si="1"/>
        <v>98</v>
      </c>
    </row>
    <row r="36" spans="1:34" ht="90" customHeight="1" x14ac:dyDescent="0.3">
      <c r="B36" s="164" t="s">
        <v>257</v>
      </c>
      <c r="C36" s="164" t="s">
        <v>259</v>
      </c>
      <c r="D36" s="165"/>
      <c r="E36" s="7"/>
      <c r="F36" s="50">
        <v>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44" t="s">
        <v>258</v>
      </c>
      <c r="AE36" s="49" t="s">
        <v>260</v>
      </c>
      <c r="AF36" s="107"/>
      <c r="AG36" s="149">
        <f t="shared" si="3"/>
        <v>82.8</v>
      </c>
      <c r="AH36" s="150">
        <v>138</v>
      </c>
    </row>
    <row r="37" spans="1:34" ht="90" customHeight="1" x14ac:dyDescent="0.3">
      <c r="B37" s="153" t="s">
        <v>229</v>
      </c>
      <c r="C37" s="52" t="s">
        <v>230</v>
      </c>
      <c r="D37" s="51"/>
      <c r="E37" s="7"/>
      <c r="F37" s="50">
        <v>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44" t="s">
        <v>19</v>
      </c>
      <c r="AE37" s="43" t="s">
        <v>18</v>
      </c>
      <c r="AF37" s="107">
        <v>89</v>
      </c>
      <c r="AG37" s="149">
        <f t="shared" si="3"/>
        <v>106.8</v>
      </c>
      <c r="AH37" s="150">
        <f t="shared" si="1"/>
        <v>178</v>
      </c>
    </row>
    <row r="38" spans="1:34" ht="90" customHeight="1" x14ac:dyDescent="0.3">
      <c r="B38" s="48" t="s">
        <v>27</v>
      </c>
      <c r="C38" s="48" t="s">
        <v>26</v>
      </c>
      <c r="D38" s="45"/>
      <c r="E38" s="7"/>
      <c r="F38" s="11">
        <v>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44" t="s">
        <v>19</v>
      </c>
      <c r="AE38" s="43" t="s">
        <v>18</v>
      </c>
      <c r="AF38" s="33">
        <v>77</v>
      </c>
      <c r="AG38" s="149">
        <f t="shared" si="3"/>
        <v>92.399999999999991</v>
      </c>
      <c r="AH38" s="150">
        <f t="shared" si="1"/>
        <v>154</v>
      </c>
    </row>
    <row r="39" spans="1:34" ht="90" hidden="1" customHeight="1" x14ac:dyDescent="0.3">
      <c r="B39" s="48" t="s">
        <v>25</v>
      </c>
      <c r="C39" s="48" t="s">
        <v>24</v>
      </c>
      <c r="D39" s="45"/>
      <c r="E39" s="7"/>
      <c r="F39" s="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44" t="s">
        <v>19</v>
      </c>
      <c r="AE39" s="43" t="s">
        <v>18</v>
      </c>
      <c r="AF39" s="33">
        <v>73</v>
      </c>
      <c r="AG39" s="149">
        <f t="shared" si="3"/>
        <v>87.6</v>
      </c>
      <c r="AH39" s="150">
        <f t="shared" si="1"/>
        <v>146</v>
      </c>
    </row>
    <row r="40" spans="1:34" ht="90" hidden="1" customHeight="1" x14ac:dyDescent="0.3">
      <c r="B40" s="47" t="s">
        <v>23</v>
      </c>
      <c r="C40" s="46" t="s">
        <v>22</v>
      </c>
      <c r="D40" s="45"/>
      <c r="E40" s="7"/>
      <c r="F40" s="9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44" t="s">
        <v>19</v>
      </c>
      <c r="AE40" s="43" t="s">
        <v>18</v>
      </c>
      <c r="AF40" s="33">
        <v>65</v>
      </c>
      <c r="AG40" s="149">
        <f t="shared" si="3"/>
        <v>78</v>
      </c>
      <c r="AH40" s="150">
        <f t="shared" si="1"/>
        <v>130</v>
      </c>
    </row>
    <row r="41" spans="1:34" ht="90" customHeight="1" x14ac:dyDescent="0.3">
      <c r="B41" s="47" t="s">
        <v>21</v>
      </c>
      <c r="C41" s="46" t="s">
        <v>20</v>
      </c>
      <c r="D41" s="45"/>
      <c r="E41" s="7"/>
      <c r="F41" s="9">
        <v>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44" t="s">
        <v>19</v>
      </c>
      <c r="AE41" s="43" t="s">
        <v>18</v>
      </c>
      <c r="AF41" s="33">
        <v>55</v>
      </c>
      <c r="AG41" s="149">
        <f t="shared" si="3"/>
        <v>66</v>
      </c>
      <c r="AH41" s="150">
        <f t="shared" si="1"/>
        <v>110</v>
      </c>
    </row>
    <row r="42" spans="1:34" x14ac:dyDescent="0.3">
      <c r="AF42" s="10"/>
      <c r="AG42" s="10"/>
      <c r="AH42" s="10"/>
    </row>
    <row r="43" spans="1:34" ht="18.75" customHeight="1" thickBot="1" x14ac:dyDescent="0.35">
      <c r="AF43" s="10"/>
      <c r="AG43" s="10"/>
      <c r="AH43" s="10"/>
    </row>
    <row r="44" spans="1:34" s="24" customFormat="1" ht="24.9" customHeight="1" thickBot="1" x14ac:dyDescent="0.35">
      <c r="A44" s="35"/>
      <c r="B44" s="108" t="s">
        <v>218</v>
      </c>
      <c r="C44" s="109"/>
      <c r="D44" s="109"/>
      <c r="E44" s="109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2"/>
      <c r="Y44" s="23"/>
      <c r="Z44" s="23"/>
      <c r="AA44" s="23"/>
      <c r="AB44" s="23"/>
      <c r="AC44" s="23"/>
      <c r="AD44" s="23"/>
      <c r="AE44" s="23"/>
      <c r="AF44" s="34"/>
      <c r="AG44" s="34"/>
      <c r="AH44" s="34"/>
    </row>
    <row r="45" spans="1:34" x14ac:dyDescent="0.3">
      <c r="AF45" s="10"/>
      <c r="AG45" s="10"/>
      <c r="AH45" s="10"/>
    </row>
    <row r="46" spans="1:34" x14ac:dyDescent="0.3">
      <c r="AF46" s="10"/>
      <c r="AG46" s="10"/>
      <c r="AH46" s="10"/>
    </row>
    <row r="47" spans="1:34" x14ac:dyDescent="0.3">
      <c r="AF47" s="10"/>
      <c r="AG47" s="10"/>
      <c r="AH47" s="10"/>
    </row>
    <row r="48" spans="1:34" x14ac:dyDescent="0.3">
      <c r="AF48" s="10"/>
      <c r="AG48" s="10"/>
      <c r="AH48" s="10"/>
    </row>
  </sheetData>
  <pageMargins left="0.11811023622047245" right="0.11811023622047245" top="0.15748031496062992" bottom="0.15748031496062992" header="0.11811023622047245" footer="0.31496062992125984"/>
  <pageSetup paperSize="8" scale="70" orientation="landscape" horizontalDpi="720" verticalDpi="72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SKIS</vt:lpstr>
      <vt:lpstr>BOTAS</vt:lpstr>
      <vt:lpstr>CASCOS Y ANTIPARRAS</vt:lpstr>
      <vt:lpstr>ACCESORIOS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pc1</cp:lastModifiedBy>
  <cp:lastPrinted>2013-10-15T21:17:39Z</cp:lastPrinted>
  <dcterms:created xsi:type="dcterms:W3CDTF">2010-10-12T21:54:03Z</dcterms:created>
  <dcterms:modified xsi:type="dcterms:W3CDTF">2023-04-03T14:24:27Z</dcterms:modified>
</cp:coreProperties>
</file>