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Gerencia\Desktop\aa para enviar\"/>
    </mc:Choice>
  </mc:AlternateContent>
  <xr:revisionPtr revIDLastSave="0" documentId="8_{A98D989D-EC21-4E09-A583-37F172F7766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  <sheet name="Hoja 1" sheetId="2" r:id="rId2"/>
  </sheets>
  <calcPr calcId="191029"/>
  <extLst>
    <ext uri="GoogleSheetsCustomDataVersion2">
      <go:sheetsCustomData xmlns:go="http://customooxmlschemas.google.com/" r:id="rId6" roundtripDataChecksum="LpNHynxm/0O9u/qFXbJvIYeYBZOjgik21T9w/ef0PnM="/>
    </ext>
  </extLst>
</workbook>
</file>

<file path=xl/calcChain.xml><?xml version="1.0" encoding="utf-8"?>
<calcChain xmlns="http://schemas.openxmlformats.org/spreadsheetml/2006/main">
  <c r="D46" i="2" l="1"/>
  <c r="J28" i="2"/>
  <c r="J27" i="2"/>
  <c r="I26" i="2"/>
  <c r="J26" i="2" s="1"/>
  <c r="J25" i="2"/>
  <c r="J24" i="2"/>
  <c r="J23" i="2"/>
  <c r="I13" i="2"/>
  <c r="J13" i="2" s="1"/>
  <c r="J17" i="2" s="1"/>
  <c r="J32" i="2" s="1"/>
  <c r="J12" i="2"/>
  <c r="J29" i="2" l="1"/>
  <c r="J33" i="2" s="1"/>
  <c r="J34" i="2" s="1"/>
</calcChain>
</file>

<file path=xl/sharedStrings.xml><?xml version="1.0" encoding="utf-8"?>
<sst xmlns="http://schemas.openxmlformats.org/spreadsheetml/2006/main" count="256" uniqueCount="157">
  <si>
    <t>CAB MONTAÑISMO</t>
  </si>
  <si>
    <t>instr sin dorm u$s150/dia</t>
  </si>
  <si>
    <t>CURSOS 2026</t>
  </si>
  <si>
    <t>instr con dorm u$s170/dia</t>
  </si>
  <si>
    <t>NOMBRE</t>
  </si>
  <si>
    <t>TRANSITO GLACIAR</t>
  </si>
  <si>
    <t>ESCALADA EN HIELO</t>
  </si>
  <si>
    <t>TREPINDANGA TERRENO TECNICO SIN NIEVE</t>
  </si>
  <si>
    <t xml:space="preserve">TRANSITO GLACIAR ABLACION </t>
  </si>
  <si>
    <t>INICIACION 1</t>
  </si>
  <si>
    <t>INICIACION 2</t>
  </si>
  <si>
    <t>NIVOLOGIA Y AVALANCHAS 1</t>
  </si>
  <si>
    <t>NIVOLOGIA Y AVALANCHAS 2</t>
  </si>
  <si>
    <t>ESQUI DE MONTAÑA</t>
  </si>
  <si>
    <t>ASCENSOS EN TERRENO NEVADO</t>
  </si>
  <si>
    <t>ALTURA</t>
  </si>
  <si>
    <t>ROCA MONOLARGO</t>
  </si>
  <si>
    <t>ROCA MULTILARGO</t>
  </si>
  <si>
    <t>PRIMEROS AUXILIOS</t>
  </si>
  <si>
    <t>DESCRIPCION</t>
  </si>
  <si>
    <t>tecnicas de transito en pendientes nevadas y en zonas de glaciar y practicas de rescate en grieta</t>
  </si>
  <si>
    <t>aprendizaje de escalada en hielo</t>
  </si>
  <si>
    <t>Estrategias y tecnicas para desenvolverse con seguridad en terrenos tecnicos de roca que no llegan a requerir obligatoriamente los elementos de seguridad. Analisis de la exposición y lectura de itinerarios.</t>
  </si>
  <si>
    <t>Uso de los grampones y el piolet en un entorno contenido, poniendo en practica las distintas progresiones de la técnica clasica de hielo. Es todo lo anterior a los terenos mas exigentes de escalada en hielo.</t>
  </si>
  <si>
    <t>Pasar del trekking al montañismo, comenzar a planificar y practicar terrenos y travesias fuera de lo convencional, iniciarse en la busqueda de itinerarios de montaña. Armado de equipo, lectura de mapas y uso de las apps, nevegacion en terreno y trabajo en equipo.</t>
  </si>
  <si>
    <t xml:space="preserve">Planificar una salid de montaña, terrenos y travesias fuera de lo convencional, intentar un desafio. Armado de equipo, lectura de mapas y uso de las apps, nevegacion en terreno y trabajo en equipo. Tecnicas y uso de baston y pasajes complejos en terreno montañoso. Ascenso a una cumbre. </t>
  </si>
  <si>
    <t xml:space="preserve">Introduccion a la Nivologia y Rescate en avalanchas, es la introduccion y no es un curso con transito en terreno. </t>
  </si>
  <si>
    <t>Introduccion a la Nivologia y tecnicas de estudio del manto en terreno,  lectura de itinerarios nevados y terreno de avalanchas, planificacion y transito.</t>
  </si>
  <si>
    <t>Planificacion de un ascenso con nieve, uso de piolet y grampones, uso de los tiempos respecto a las condiciones de la nieve</t>
  </si>
  <si>
    <t xml:space="preserve">Introduccion a la medicina de altura, planificacion de aclimatacion e itinerarios, estrategias basicas para comportarse en la altitud y adaptarse lo mejor posible, armadpo de carpas en la alta montaña. </t>
  </si>
  <si>
    <t>LUGAR</t>
  </si>
  <si>
    <t>glaciar cerro tronador</t>
  </si>
  <si>
    <t>Cerro Ventana</t>
  </si>
  <si>
    <t xml:space="preserve">Glaciar Castaño Overa - Tronador </t>
  </si>
  <si>
    <t xml:space="preserve">Piltriquitron / Lago Escondido/ APN Zona Jacob/ Zona Lopez </t>
  </si>
  <si>
    <t xml:space="preserve">Piltriquitron / Lago Escondido/ APN Zona Laguna Negra / Zona Lopez </t>
  </si>
  <si>
    <t>Refugio Lopez y Refugio Frey</t>
  </si>
  <si>
    <t>Volcan Puyehue</t>
  </si>
  <si>
    <t>Paso de Agua Negra / Ansiltas/ La ramada</t>
  </si>
  <si>
    <t>(VER PARQUES COLOREADOS DE VERDE )</t>
  </si>
  <si>
    <t>cercano a refugio</t>
  </si>
  <si>
    <t>Hielo Azul (Zona Anprale)</t>
  </si>
  <si>
    <t>Otto Meiling</t>
  </si>
  <si>
    <t>Vetisquero lago Escondido</t>
  </si>
  <si>
    <t>Falkner (PNNH)</t>
  </si>
  <si>
    <t>FECHA (DURACION)</t>
  </si>
  <si>
    <t>26/02 al 01/03 jue a dom</t>
  </si>
  <si>
    <t>13 al 15/03 vie a dom</t>
  </si>
  <si>
    <t>sab 21/2/2025</t>
  </si>
  <si>
    <t>sab14/3/2025</t>
  </si>
  <si>
    <t>sa y dom 27 y 28 / 06 +clase previa</t>
  </si>
  <si>
    <t>sa y dom 25 y 26/ 07 + clase previa</t>
  </si>
  <si>
    <t xml:space="preserve">23/10 al 25/10 - 3 dias </t>
  </si>
  <si>
    <t>CRONOGRAMA</t>
  </si>
  <si>
    <t>INSTRUCTORES</t>
  </si>
  <si>
    <t>Lucas Jacobson</t>
  </si>
  <si>
    <t>Pedro Navarro</t>
  </si>
  <si>
    <t>2 mas</t>
  </si>
  <si>
    <t>1 mas</t>
  </si>
  <si>
    <t xml:space="preserve">Jose Bonacalza </t>
  </si>
  <si>
    <t>si hace falta un 3ro</t>
  </si>
  <si>
    <t>ALUMNOS/RATIO</t>
  </si>
  <si>
    <t xml:space="preserve">Ratio 1 - 4  / maximo 8 alumnos 2 instructores </t>
  </si>
  <si>
    <t xml:space="preserve">Ratio 1 - 4  / maximo 12 alumnos 3 instructores </t>
  </si>
  <si>
    <t>NIVEL REQUERIDO</t>
  </si>
  <si>
    <t>FISICO</t>
  </si>
  <si>
    <t>Medio</t>
  </si>
  <si>
    <t xml:space="preserve">Medio </t>
  </si>
  <si>
    <t xml:space="preserve">Alto </t>
  </si>
  <si>
    <t>alto</t>
  </si>
  <si>
    <t>TECNICO</t>
  </si>
  <si>
    <t>Transito de trekking de mediana dificultad</t>
  </si>
  <si>
    <t xml:space="preserve">Treeking basico </t>
  </si>
  <si>
    <t>Treeking mediano a alta complejidad</t>
  </si>
  <si>
    <t>Expereincia en trekking con nieve</t>
  </si>
  <si>
    <t>Expereincia en trekking con nieve/ esqui</t>
  </si>
  <si>
    <t xml:space="preserve">experiencia en uso de grampones minima </t>
  </si>
  <si>
    <t>haber realizado salidas de intensidad media y alta de trekking o montaña/ haber participado en cursos anteriores</t>
  </si>
  <si>
    <t>EQUIPO NECESARIO ALUM.</t>
  </si>
  <si>
    <t>Buen calzado de trekking</t>
  </si>
  <si>
    <t>Botas gramponeables</t>
  </si>
  <si>
    <t>Mochila y ropa trek</t>
  </si>
  <si>
    <t xml:space="preserve">Arva, pala y sonda </t>
  </si>
  <si>
    <t>Mochila con elementos basicos trek</t>
  </si>
  <si>
    <t>Grampones, piqueta, casco y arnes</t>
  </si>
  <si>
    <t>Bastones + casco</t>
  </si>
  <si>
    <t xml:space="preserve">Botas + polainas </t>
  </si>
  <si>
    <t xml:space="preserve">Botas + polainas + raquetas </t>
  </si>
  <si>
    <t>Grampones y piolet + casco</t>
  </si>
  <si>
    <t>VALORES$</t>
  </si>
  <si>
    <t>U$S300 por instructor</t>
  </si>
  <si>
    <t>clase teorica NO</t>
  </si>
  <si>
    <t>mas viaticos</t>
  </si>
  <si>
    <t xml:space="preserve">$220.000 x instructor </t>
  </si>
  <si>
    <t>$220000/instr</t>
  </si>
  <si>
    <t>QUE INCLUYE</t>
  </si>
  <si>
    <t>CLINICA</t>
  </si>
  <si>
    <t>INSTRUCTOR</t>
  </si>
  <si>
    <t>JOSE BONACALZA  / PEDRO NAVARRO</t>
  </si>
  <si>
    <t>FECHA</t>
  </si>
  <si>
    <t>DURACION EN DIAS</t>
  </si>
  <si>
    <t>INGRESOS</t>
  </si>
  <si>
    <t>CANTIDAD</t>
  </si>
  <si>
    <t>UNIDAD</t>
  </si>
  <si>
    <t>VALOR UNIT</t>
  </si>
  <si>
    <t>VALOR</t>
  </si>
  <si>
    <t>$/UNIDAD</t>
  </si>
  <si>
    <t>$</t>
  </si>
  <si>
    <t>ITEMS</t>
  </si>
  <si>
    <t>SOCIOS</t>
  </si>
  <si>
    <t>PARTICIPANTE</t>
  </si>
  <si>
    <t>NO SOCIOS</t>
  </si>
  <si>
    <t>TOTAL INGRESOS</t>
  </si>
  <si>
    <t>EGRESOS</t>
  </si>
  <si>
    <t>INSTRUCTOR 1</t>
  </si>
  <si>
    <t>SALIDA</t>
  </si>
  <si>
    <t>INSTRUCTOR 2</t>
  </si>
  <si>
    <t>INSTRUCTOR 3</t>
  </si>
  <si>
    <t>VIATICOS</t>
  </si>
  <si>
    <t>SEGURO</t>
  </si>
  <si>
    <t>PLACA DIFUSION</t>
  </si>
  <si>
    <t>U</t>
  </si>
  <si>
    <t>TOTAL EGRESOS</t>
  </si>
  <si>
    <t>SUPERAVIT</t>
  </si>
  <si>
    <t>ESCALADA ROCA TRADICIONAL</t>
  </si>
  <si>
    <t>Federico Ruffini</t>
  </si>
  <si>
    <t>Juan Girolamo</t>
  </si>
  <si>
    <t>progresion de la cordada, colocando anclajes moviles, tecnicas de aseguramiento, poner anclajes, tecnica de rapel</t>
  </si>
  <si>
    <t>tecnica de escalada en roca, equipar con anclajes colocados, tecnicas de aseguracion, desarme</t>
  </si>
  <si>
    <t>tecnicas de progresion de la cordada, armado de relevos, rapel</t>
  </si>
  <si>
    <t xml:space="preserve">sector de roca proximo a Bariloche </t>
  </si>
  <si>
    <t>teoricos en sede CAB y practica muro Militares</t>
  </si>
  <si>
    <t>Abril</t>
  </si>
  <si>
    <t>Mayo</t>
  </si>
  <si>
    <t>Junio</t>
  </si>
  <si>
    <t>2 clases practicas</t>
  </si>
  <si>
    <t>6 horas cada dia</t>
  </si>
  <si>
    <t>2 teoricas de 2 horas</t>
  </si>
  <si>
    <t>4 clases practicas de</t>
  </si>
  <si>
    <t>4 horas</t>
  </si>
  <si>
    <t>4 sabados consecutivos</t>
  </si>
  <si>
    <t>medio</t>
  </si>
  <si>
    <t>manejo escalada</t>
  </si>
  <si>
    <t>deportiva (monolargo)</t>
  </si>
  <si>
    <t>ninguno</t>
  </si>
  <si>
    <t>ver</t>
  </si>
  <si>
    <t>Primeros auxilios en zonas agrestes</t>
  </si>
  <si>
    <t>botas y abrigo acorde</t>
  </si>
  <si>
    <t>equipo acampe de montaña</t>
  </si>
  <si>
    <t>feb</t>
  </si>
  <si>
    <t>mar</t>
  </si>
  <si>
    <t>may</t>
  </si>
  <si>
    <t>junio</t>
  </si>
  <si>
    <t>julio</t>
  </si>
  <si>
    <t>sep</t>
  </si>
  <si>
    <t>nov</t>
  </si>
  <si>
    <t>a confirmar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</si>
</sst>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"/>
    <numFmt numFmtId="165" formatCode="&quot;$&quot;\ #,##0.00"/>
  </numFmts>
  <fonts count="7" x14ac:knownFonts="1">
    <font>
      <sz val="11"/>
      <color theme="1"/>
      <name val="Calibri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11"/>
      <color theme="1"/>
      <name val="Calibri"/>
      <family val="2"/>
    </font>
    <font>
      <sz val="14"/>
      <color theme="1"/>
      <name val="Calibri"/>
      <family val="2"/>
    </font>
    <font>
      <b/>
      <sz val="12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9"/>
        <bgColor theme="9"/>
      </patternFill>
    </fill>
    <fill>
      <patternFill patternType="solid">
        <fgColor rgb="FFFF0000"/>
        <bgColor rgb="FFFF0000"/>
      </patternFill>
    </fill>
    <fill>
      <patternFill patternType="solid">
        <fgColor rgb="FFFFFF00"/>
        <bgColor rgb="FFFFFF00"/>
      </patternFill>
    </fill>
  </fills>
  <borders count="34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9" xfId="0" applyFont="1" applyBorder="1"/>
    <xf numFmtId="0" fontId="4" fillId="0" borderId="10" xfId="0" applyFont="1" applyBorder="1"/>
    <xf numFmtId="0" fontId="4" fillId="0" borderId="11" xfId="0" applyFont="1" applyBorder="1"/>
    <xf numFmtId="0" fontId="1" fillId="0" borderId="12" xfId="0" applyFont="1" applyBorder="1"/>
    <xf numFmtId="0" fontId="4" fillId="0" borderId="14" xfId="0" applyFont="1" applyBorder="1"/>
    <xf numFmtId="0" fontId="1" fillId="0" borderId="15" xfId="0" applyFont="1" applyBorder="1"/>
    <xf numFmtId="0" fontId="4" fillId="0" borderId="16" xfId="0" applyFont="1" applyBorder="1"/>
    <xf numFmtId="0" fontId="4" fillId="0" borderId="17" xfId="0" applyFont="1" applyBorder="1"/>
    <xf numFmtId="0" fontId="4" fillId="0" borderId="18" xfId="0" applyFont="1" applyBorder="1"/>
    <xf numFmtId="0" fontId="1" fillId="0" borderId="19" xfId="0" applyFont="1" applyBorder="1" applyAlignment="1">
      <alignment wrapText="1"/>
    </xf>
    <xf numFmtId="0" fontId="4" fillId="0" borderId="20" xfId="0" applyFont="1" applyBorder="1"/>
    <xf numFmtId="0" fontId="4" fillId="0" borderId="21" xfId="0" applyFont="1" applyBorder="1"/>
    <xf numFmtId="0" fontId="4" fillId="0" borderId="22" xfId="0" applyFont="1" applyBorder="1"/>
    <xf numFmtId="0" fontId="1" fillId="0" borderId="19" xfId="0" applyFont="1" applyBorder="1"/>
    <xf numFmtId="0" fontId="4" fillId="0" borderId="23" xfId="0" applyFont="1" applyBorder="1"/>
    <xf numFmtId="0" fontId="4" fillId="2" borderId="16" xfId="0" applyFont="1" applyFill="1" applyBorder="1"/>
    <xf numFmtId="164" fontId="4" fillId="0" borderId="10" xfId="0" applyNumberFormat="1" applyFont="1" applyBorder="1" applyAlignment="1">
      <alignment horizontal="center" vertical="center" wrapText="1"/>
    </xf>
    <xf numFmtId="49" fontId="4" fillId="0" borderId="0" xfId="0" applyNumberFormat="1" applyFont="1" applyAlignment="1">
      <alignment horizontal="center" wrapText="1"/>
    </xf>
    <xf numFmtId="0" fontId="4" fillId="0" borderId="10" xfId="0" applyFont="1" applyBorder="1" applyAlignment="1">
      <alignment horizont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 wrapText="1"/>
    </xf>
    <xf numFmtId="164" fontId="4" fillId="0" borderId="16" xfId="0" applyNumberFormat="1" applyFont="1" applyBorder="1" applyAlignment="1">
      <alignment horizontal="center" vertical="center"/>
    </xf>
    <xf numFmtId="0" fontId="4" fillId="0" borderId="16" xfId="0" applyFont="1" applyBorder="1" applyAlignment="1">
      <alignment horizontal="center" wrapText="1"/>
    </xf>
    <xf numFmtId="0" fontId="4" fillId="0" borderId="10" xfId="0" applyFont="1" applyBorder="1" applyAlignment="1">
      <alignment horizontal="center" vertical="center"/>
    </xf>
    <xf numFmtId="0" fontId="4" fillId="0" borderId="10" xfId="0" applyFont="1" applyBorder="1" applyAlignment="1">
      <alignment wrapText="1"/>
    </xf>
    <xf numFmtId="0" fontId="4" fillId="0" borderId="21" xfId="0" applyFont="1" applyBorder="1" applyAlignment="1">
      <alignment wrapText="1"/>
    </xf>
    <xf numFmtId="0" fontId="4" fillId="0" borderId="16" xfId="0" applyFont="1" applyBorder="1" applyAlignment="1">
      <alignment wrapText="1"/>
    </xf>
    <xf numFmtId="0" fontId="1" fillId="0" borderId="25" xfId="0" applyFont="1" applyBorder="1"/>
    <xf numFmtId="0" fontId="4" fillId="0" borderId="26" xfId="0" applyFont="1" applyBorder="1"/>
    <xf numFmtId="0" fontId="4" fillId="0" borderId="27" xfId="0" applyFont="1" applyBorder="1"/>
    <xf numFmtId="0" fontId="4" fillId="0" borderId="28" xfId="0" applyFont="1" applyBorder="1"/>
    <xf numFmtId="0" fontId="5" fillId="3" borderId="0" xfId="0" applyFont="1" applyFill="1" applyAlignment="1">
      <alignment horizontal="center"/>
    </xf>
    <xf numFmtId="0" fontId="1" fillId="4" borderId="0" xfId="0" applyFont="1" applyFill="1"/>
    <xf numFmtId="0" fontId="4" fillId="4" borderId="0" xfId="0" applyFont="1" applyFill="1"/>
    <xf numFmtId="0" fontId="4" fillId="0" borderId="0" xfId="0" applyFont="1"/>
    <xf numFmtId="16" fontId="1" fillId="4" borderId="0" xfId="0" applyNumberFormat="1" applyFont="1" applyFill="1" applyAlignment="1">
      <alignment horizontal="right"/>
    </xf>
    <xf numFmtId="0" fontId="1" fillId="4" borderId="0" xfId="0" applyFont="1" applyFill="1" applyAlignment="1">
      <alignment horizontal="right"/>
    </xf>
    <xf numFmtId="0" fontId="4" fillId="0" borderId="29" xfId="0" applyFont="1" applyBorder="1"/>
    <xf numFmtId="0" fontId="6" fillId="0" borderId="25" xfId="0" applyFont="1" applyBorder="1"/>
    <xf numFmtId="0" fontId="1" fillId="0" borderId="26" xfId="0" applyFont="1" applyBorder="1" applyAlignment="1">
      <alignment horizontal="center"/>
    </xf>
    <xf numFmtId="0" fontId="1" fillId="0" borderId="30" xfId="0" applyFont="1" applyBorder="1" applyAlignment="1">
      <alignment horizontal="center"/>
    </xf>
    <xf numFmtId="0" fontId="4" fillId="0" borderId="5" xfId="0" applyFont="1" applyBorder="1"/>
    <xf numFmtId="0" fontId="4" fillId="0" borderId="6" xfId="0" applyFont="1" applyBorder="1"/>
    <xf numFmtId="0" fontId="4" fillId="0" borderId="6" xfId="0" applyFont="1" applyBorder="1" applyAlignment="1">
      <alignment horizontal="center"/>
    </xf>
    <xf numFmtId="0" fontId="4" fillId="0" borderId="31" xfId="0" applyFont="1" applyBorder="1" applyAlignment="1">
      <alignment horizontal="center"/>
    </xf>
    <xf numFmtId="4" fontId="4" fillId="0" borderId="26" xfId="0" applyNumberFormat="1" applyFont="1" applyBorder="1"/>
    <xf numFmtId="4" fontId="4" fillId="0" borderId="30" xfId="0" applyNumberFormat="1" applyFont="1" applyBorder="1"/>
    <xf numFmtId="0" fontId="4" fillId="0" borderId="26" xfId="0" applyFont="1" applyBorder="1" applyAlignment="1">
      <alignment horizontal="right"/>
    </xf>
    <xf numFmtId="4" fontId="4" fillId="0" borderId="26" xfId="0" applyNumberFormat="1" applyFont="1" applyBorder="1" applyAlignment="1">
      <alignment horizontal="right"/>
    </xf>
    <xf numFmtId="4" fontId="4" fillId="0" borderId="30" xfId="0" applyNumberFormat="1" applyFont="1" applyBorder="1" applyAlignment="1">
      <alignment horizontal="right"/>
    </xf>
    <xf numFmtId="0" fontId="4" fillId="0" borderId="25" xfId="0" applyFont="1" applyBorder="1"/>
    <xf numFmtId="4" fontId="4" fillId="0" borderId="6" xfId="0" applyNumberFormat="1" applyFont="1" applyBorder="1"/>
    <xf numFmtId="4" fontId="4" fillId="0" borderId="31" xfId="0" applyNumberFormat="1" applyFont="1" applyBorder="1"/>
    <xf numFmtId="0" fontId="6" fillId="0" borderId="5" xfId="0" applyFont="1" applyBorder="1"/>
    <xf numFmtId="4" fontId="6" fillId="0" borderId="31" xfId="0" applyNumberFormat="1" applyFont="1" applyBorder="1" applyAlignment="1">
      <alignment horizontal="right"/>
    </xf>
    <xf numFmtId="165" fontId="4" fillId="0" borderId="26" xfId="0" applyNumberFormat="1" applyFont="1" applyBorder="1"/>
    <xf numFmtId="165" fontId="4" fillId="0" borderId="30" xfId="0" applyNumberFormat="1" applyFont="1" applyBorder="1"/>
    <xf numFmtId="0" fontId="1" fillId="0" borderId="5" xfId="0" applyFont="1" applyBorder="1"/>
    <xf numFmtId="0" fontId="4" fillId="0" borderId="6" xfId="0" applyFont="1" applyBorder="1" applyAlignment="1">
      <alignment horizontal="right"/>
    </xf>
    <xf numFmtId="4" fontId="4" fillId="0" borderId="6" xfId="0" applyNumberFormat="1" applyFont="1" applyBorder="1" applyAlignment="1">
      <alignment horizontal="right"/>
    </xf>
    <xf numFmtId="4" fontId="4" fillId="0" borderId="31" xfId="0" applyNumberFormat="1" applyFont="1" applyBorder="1" applyAlignment="1">
      <alignment horizontal="right"/>
    </xf>
    <xf numFmtId="4" fontId="4" fillId="0" borderId="0" xfId="0" applyNumberFormat="1" applyFont="1"/>
    <xf numFmtId="4" fontId="4" fillId="0" borderId="29" xfId="0" applyNumberFormat="1" applyFont="1" applyBorder="1"/>
    <xf numFmtId="0" fontId="6" fillId="0" borderId="32" xfId="0" applyFont="1" applyBorder="1"/>
    <xf numFmtId="4" fontId="6" fillId="0" borderId="30" xfId="0" applyNumberFormat="1" applyFont="1" applyBorder="1" applyAlignment="1">
      <alignment horizontal="right"/>
    </xf>
    <xf numFmtId="0" fontId="6" fillId="0" borderId="33" xfId="0" applyFont="1" applyBorder="1"/>
    <xf numFmtId="0" fontId="6" fillId="4" borderId="33" xfId="0" applyFont="1" applyFill="1" applyBorder="1"/>
    <xf numFmtId="0" fontId="4" fillId="4" borderId="6" xfId="0" applyFont="1" applyFill="1" applyBorder="1"/>
    <xf numFmtId="4" fontId="4" fillId="4" borderId="6" xfId="0" applyNumberFormat="1" applyFont="1" applyFill="1" applyBorder="1"/>
    <xf numFmtId="4" fontId="6" fillId="4" borderId="31" xfId="0" applyNumberFormat="1" applyFont="1" applyFill="1" applyBorder="1" applyAlignment="1">
      <alignment horizontal="right"/>
    </xf>
    <xf numFmtId="0" fontId="4" fillId="0" borderId="3" xfId="0" applyFont="1" applyBorder="1" applyAlignment="1">
      <alignment wrapText="1"/>
    </xf>
    <xf numFmtId="0" fontId="3" fillId="0" borderId="13" xfId="0" applyFont="1" applyBorder="1"/>
    <xf numFmtId="0" fontId="3" fillId="0" borderId="7" xfId="0" applyFont="1" applyBorder="1"/>
    <xf numFmtId="0" fontId="4" fillId="0" borderId="3" xfId="0" applyFont="1" applyBorder="1" applyAlignment="1">
      <alignment vertical="center" wrapText="1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 wrapText="1"/>
    </xf>
    <xf numFmtId="0" fontId="3" fillId="0" borderId="8" xfId="0" applyFont="1" applyBorder="1"/>
    <xf numFmtId="0" fontId="1" fillId="0" borderId="3" xfId="0" applyFont="1" applyBorder="1" applyAlignment="1">
      <alignment horizontal="center" wrapText="1"/>
    </xf>
    <xf numFmtId="0" fontId="1" fillId="0" borderId="1" xfId="0" applyFont="1" applyBorder="1"/>
    <xf numFmtId="0" fontId="3" fillId="0" borderId="5" xfId="0" applyFont="1" applyBorder="1"/>
    <xf numFmtId="0" fontId="1" fillId="0" borderId="2" xfId="0" applyFont="1" applyBorder="1" applyAlignment="1">
      <alignment horizontal="center"/>
    </xf>
    <xf numFmtId="0" fontId="3" fillId="0" borderId="6" xfId="0" applyFont="1" applyBorder="1"/>
    <xf numFmtId="0" fontId="4" fillId="2" borderId="3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988"/>
  <sheetViews>
    <sheetView tabSelected="1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H6" sqref="H6:H18"/>
    </sheetView>
  </sheetViews>
  <sheetFormatPr baseColWidth="10" defaultColWidth="14.42578125" defaultRowHeight="15" customHeight="1" x14ac:dyDescent="0.25"/>
  <cols>
    <col min="1" max="1" width="24.42578125" customWidth="1"/>
    <col min="2" max="3" width="20.7109375" customWidth="1"/>
    <col min="4" max="9" width="25.7109375" customWidth="1"/>
    <col min="10" max="10" width="25.7109375" hidden="1" customWidth="1"/>
    <col min="11" max="12" width="25.7109375" customWidth="1"/>
    <col min="13" max="16" width="20.7109375" customWidth="1"/>
  </cols>
  <sheetData>
    <row r="1" spans="1:16" x14ac:dyDescent="0.25">
      <c r="A1" s="1" t="s">
        <v>0</v>
      </c>
      <c r="D1" s="2"/>
    </row>
    <row r="2" spans="1:16" x14ac:dyDescent="0.25">
      <c r="A2" s="1" t="s">
        <v>2</v>
      </c>
      <c r="D2" s="2"/>
      <c r="L2" s="2"/>
    </row>
    <row r="4" spans="1:16" ht="15" customHeight="1" x14ac:dyDescent="0.25">
      <c r="A4" s="82" t="s">
        <v>4</v>
      </c>
      <c r="B4" s="84" t="s">
        <v>5</v>
      </c>
      <c r="C4" s="78" t="s">
        <v>6</v>
      </c>
      <c r="D4" s="81" t="s">
        <v>7</v>
      </c>
      <c r="E4" s="81" t="s">
        <v>8</v>
      </c>
      <c r="F4" s="78" t="s">
        <v>9</v>
      </c>
      <c r="G4" s="78" t="s">
        <v>10</v>
      </c>
      <c r="H4" s="81" t="s">
        <v>11</v>
      </c>
      <c r="I4" s="81" t="s">
        <v>12</v>
      </c>
      <c r="J4" s="81" t="s">
        <v>13</v>
      </c>
      <c r="K4" s="81" t="s">
        <v>14</v>
      </c>
      <c r="L4" s="81" t="s">
        <v>15</v>
      </c>
      <c r="M4" s="81" t="s">
        <v>124</v>
      </c>
      <c r="N4" s="78" t="s">
        <v>16</v>
      </c>
      <c r="O4" s="78" t="s">
        <v>17</v>
      </c>
      <c r="P4" s="79" t="s">
        <v>18</v>
      </c>
    </row>
    <row r="5" spans="1:16" x14ac:dyDescent="0.25">
      <c r="A5" s="83"/>
      <c r="B5" s="85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80"/>
    </row>
    <row r="6" spans="1:16" x14ac:dyDescent="0.25">
      <c r="A6" s="3" t="s">
        <v>19</v>
      </c>
      <c r="B6" s="74" t="s">
        <v>20</v>
      </c>
      <c r="C6" s="74" t="s">
        <v>21</v>
      </c>
      <c r="D6" s="74" t="s">
        <v>22</v>
      </c>
      <c r="E6" s="74" t="s">
        <v>23</v>
      </c>
      <c r="F6" s="74" t="s">
        <v>24</v>
      </c>
      <c r="G6" s="74" t="s">
        <v>25</v>
      </c>
      <c r="H6" s="74" t="s">
        <v>26</v>
      </c>
      <c r="I6" s="74" t="s">
        <v>27</v>
      </c>
      <c r="J6" s="4"/>
      <c r="K6" s="74" t="s">
        <v>28</v>
      </c>
      <c r="L6" s="74" t="s">
        <v>29</v>
      </c>
      <c r="M6" s="74" t="s">
        <v>127</v>
      </c>
      <c r="N6" s="74" t="s">
        <v>128</v>
      </c>
      <c r="O6" s="74" t="s">
        <v>129</v>
      </c>
      <c r="P6" s="74" t="s">
        <v>146</v>
      </c>
    </row>
    <row r="7" spans="1:16" x14ac:dyDescent="0.25">
      <c r="A7" s="6"/>
      <c r="B7" s="75"/>
      <c r="C7" s="75"/>
      <c r="D7" s="75"/>
      <c r="E7" s="75"/>
      <c r="F7" s="75"/>
      <c r="G7" s="75"/>
      <c r="H7" s="75"/>
      <c r="I7" s="75"/>
      <c r="J7" s="7"/>
      <c r="K7" s="75"/>
      <c r="L7" s="75"/>
      <c r="M7" s="75"/>
      <c r="N7" s="75"/>
      <c r="O7" s="75"/>
      <c r="P7" s="75"/>
    </row>
    <row r="8" spans="1:16" x14ac:dyDescent="0.25">
      <c r="A8" s="6"/>
      <c r="B8" s="75"/>
      <c r="C8" s="75"/>
      <c r="D8" s="75"/>
      <c r="E8" s="75"/>
      <c r="F8" s="75"/>
      <c r="G8" s="75"/>
      <c r="H8" s="75"/>
      <c r="I8" s="75"/>
      <c r="J8" s="7"/>
      <c r="K8" s="75"/>
      <c r="L8" s="75"/>
      <c r="M8" s="75"/>
      <c r="N8" s="75"/>
      <c r="O8" s="75"/>
      <c r="P8" s="75"/>
    </row>
    <row r="9" spans="1:16" x14ac:dyDescent="0.25">
      <c r="A9" s="6"/>
      <c r="B9" s="75"/>
      <c r="C9" s="75"/>
      <c r="D9" s="75"/>
      <c r="E9" s="75"/>
      <c r="F9" s="75"/>
      <c r="G9" s="75"/>
      <c r="H9" s="75"/>
      <c r="I9" s="75"/>
      <c r="J9" s="7"/>
      <c r="K9" s="75"/>
      <c r="L9" s="75"/>
      <c r="M9" s="75"/>
      <c r="N9" s="75"/>
      <c r="O9" s="75"/>
      <c r="P9" s="75"/>
    </row>
    <row r="10" spans="1:16" x14ac:dyDescent="0.25">
      <c r="A10" s="6"/>
      <c r="B10" s="75"/>
      <c r="C10" s="75"/>
      <c r="D10" s="75"/>
      <c r="E10" s="75"/>
      <c r="F10" s="75"/>
      <c r="G10" s="75"/>
      <c r="H10" s="75"/>
      <c r="I10" s="75"/>
      <c r="J10" s="7"/>
      <c r="K10" s="75"/>
      <c r="L10" s="75"/>
      <c r="M10" s="75"/>
      <c r="N10" s="75"/>
      <c r="O10" s="75"/>
      <c r="P10" s="75"/>
    </row>
    <row r="11" spans="1:16" x14ac:dyDescent="0.25">
      <c r="A11" s="6"/>
      <c r="B11" s="75"/>
      <c r="C11" s="75"/>
      <c r="D11" s="75"/>
      <c r="E11" s="75"/>
      <c r="F11" s="75"/>
      <c r="G11" s="75"/>
      <c r="H11" s="75"/>
      <c r="I11" s="75"/>
      <c r="J11" s="7"/>
      <c r="K11" s="75"/>
      <c r="L11" s="75"/>
      <c r="M11" s="75"/>
      <c r="N11" s="75"/>
      <c r="O11" s="75"/>
      <c r="P11" s="75"/>
    </row>
    <row r="12" spans="1:16" x14ac:dyDescent="0.25">
      <c r="A12" s="6"/>
      <c r="B12" s="75"/>
      <c r="C12" s="75"/>
      <c r="D12" s="75"/>
      <c r="E12" s="75"/>
      <c r="F12" s="75"/>
      <c r="G12" s="75"/>
      <c r="H12" s="75"/>
      <c r="I12" s="75"/>
      <c r="J12" s="7"/>
      <c r="K12" s="75"/>
      <c r="L12" s="75"/>
      <c r="M12" s="75"/>
      <c r="N12" s="75"/>
      <c r="O12" s="75"/>
      <c r="P12" s="75"/>
    </row>
    <row r="13" spans="1:16" x14ac:dyDescent="0.25">
      <c r="A13" s="6"/>
      <c r="B13" s="75"/>
      <c r="C13" s="75"/>
      <c r="D13" s="75"/>
      <c r="E13" s="75"/>
      <c r="F13" s="75"/>
      <c r="G13" s="75"/>
      <c r="H13" s="75"/>
      <c r="I13" s="75"/>
      <c r="J13" s="7"/>
      <c r="K13" s="75"/>
      <c r="L13" s="75"/>
      <c r="M13" s="75"/>
      <c r="N13" s="75"/>
      <c r="O13" s="75"/>
      <c r="P13" s="75"/>
    </row>
    <row r="14" spans="1:16" x14ac:dyDescent="0.25">
      <c r="A14" s="6"/>
      <c r="B14" s="75"/>
      <c r="C14" s="75"/>
      <c r="D14" s="75"/>
      <c r="E14" s="75"/>
      <c r="F14" s="75"/>
      <c r="G14" s="75"/>
      <c r="H14" s="75"/>
      <c r="I14" s="75"/>
      <c r="J14" s="7"/>
      <c r="K14" s="75"/>
      <c r="L14" s="75"/>
      <c r="M14" s="75"/>
      <c r="N14" s="75"/>
      <c r="O14" s="75"/>
      <c r="P14" s="75"/>
    </row>
    <row r="15" spans="1:16" x14ac:dyDescent="0.25">
      <c r="A15" s="6"/>
      <c r="B15" s="75"/>
      <c r="C15" s="75"/>
      <c r="D15" s="75"/>
      <c r="E15" s="75"/>
      <c r="F15" s="75"/>
      <c r="G15" s="75"/>
      <c r="H15" s="75"/>
      <c r="I15" s="75"/>
      <c r="J15" s="7"/>
      <c r="K15" s="75"/>
      <c r="L15" s="75"/>
      <c r="M15" s="75"/>
      <c r="N15" s="75"/>
      <c r="O15" s="75"/>
      <c r="P15" s="75"/>
    </row>
    <row r="16" spans="1:16" x14ac:dyDescent="0.25">
      <c r="A16" s="6"/>
      <c r="B16" s="75"/>
      <c r="C16" s="75"/>
      <c r="D16" s="75"/>
      <c r="E16" s="75"/>
      <c r="F16" s="75"/>
      <c r="G16" s="75"/>
      <c r="H16" s="75"/>
      <c r="I16" s="75"/>
      <c r="J16" s="7"/>
      <c r="K16" s="75"/>
      <c r="L16" s="75"/>
      <c r="M16" s="75"/>
      <c r="N16" s="75"/>
      <c r="O16" s="75"/>
      <c r="P16" s="75"/>
    </row>
    <row r="17" spans="1:16" x14ac:dyDescent="0.25">
      <c r="A17" s="6"/>
      <c r="B17" s="75"/>
      <c r="C17" s="75"/>
      <c r="D17" s="75"/>
      <c r="E17" s="75"/>
      <c r="F17" s="75"/>
      <c r="G17" s="75"/>
      <c r="H17" s="75"/>
      <c r="I17" s="75"/>
      <c r="J17" s="7"/>
      <c r="K17" s="75"/>
      <c r="L17" s="75"/>
      <c r="M17" s="75"/>
      <c r="N17" s="75"/>
      <c r="O17" s="75"/>
      <c r="P17" s="75"/>
    </row>
    <row r="18" spans="1:16" x14ac:dyDescent="0.25">
      <c r="A18" s="8"/>
      <c r="B18" s="76"/>
      <c r="C18" s="76"/>
      <c r="D18" s="76"/>
      <c r="E18" s="76"/>
      <c r="F18" s="76"/>
      <c r="G18" s="76"/>
      <c r="H18" s="76"/>
      <c r="I18" s="76"/>
      <c r="J18" s="9"/>
      <c r="K18" s="76"/>
      <c r="L18" s="76"/>
      <c r="M18" s="76"/>
      <c r="N18" s="76"/>
      <c r="O18" s="76"/>
      <c r="P18" s="76"/>
    </row>
    <row r="19" spans="1:16" x14ac:dyDescent="0.25">
      <c r="A19" s="3" t="s">
        <v>30</v>
      </c>
      <c r="B19" s="11" t="s">
        <v>31</v>
      </c>
      <c r="C19" s="11" t="s">
        <v>31</v>
      </c>
      <c r="D19" s="87" t="s">
        <v>32</v>
      </c>
      <c r="E19" s="88" t="s">
        <v>33</v>
      </c>
      <c r="F19" s="89" t="s">
        <v>34</v>
      </c>
      <c r="G19" s="89" t="s">
        <v>35</v>
      </c>
      <c r="H19" s="86" t="s">
        <v>36</v>
      </c>
      <c r="I19" s="86" t="s">
        <v>36</v>
      </c>
      <c r="J19" s="4"/>
      <c r="K19" s="4" t="s">
        <v>37</v>
      </c>
      <c r="L19" s="77" t="s">
        <v>38</v>
      </c>
      <c r="M19" s="77" t="s">
        <v>130</v>
      </c>
      <c r="N19" s="77" t="s">
        <v>131</v>
      </c>
      <c r="O19" s="77" t="s">
        <v>131</v>
      </c>
      <c r="P19" s="77"/>
    </row>
    <row r="20" spans="1:16" ht="18.75" customHeight="1" x14ac:dyDescent="0.25">
      <c r="A20" s="12" t="s">
        <v>39</v>
      </c>
      <c r="B20" s="13" t="s">
        <v>40</v>
      </c>
      <c r="C20" s="13" t="s">
        <v>40</v>
      </c>
      <c r="D20" s="75"/>
      <c r="E20" s="75"/>
      <c r="F20" s="75"/>
      <c r="G20" s="75"/>
      <c r="H20" s="75"/>
      <c r="I20" s="75"/>
      <c r="J20" s="14"/>
      <c r="K20" s="14" t="s">
        <v>41</v>
      </c>
      <c r="L20" s="75"/>
      <c r="M20" s="75"/>
      <c r="N20" s="75"/>
      <c r="O20" s="75"/>
      <c r="P20" s="75"/>
    </row>
    <row r="21" spans="1:16" ht="15.75" customHeight="1" x14ac:dyDescent="0.25">
      <c r="A21" s="16"/>
      <c r="B21" s="13" t="s">
        <v>42</v>
      </c>
      <c r="C21" s="13" t="s">
        <v>42</v>
      </c>
      <c r="D21" s="75"/>
      <c r="E21" s="75"/>
      <c r="F21" s="75"/>
      <c r="G21" s="75"/>
      <c r="H21" s="75"/>
      <c r="I21" s="75"/>
      <c r="J21" s="14"/>
      <c r="K21" s="14" t="s">
        <v>43</v>
      </c>
      <c r="L21" s="75"/>
      <c r="M21" s="75"/>
      <c r="N21" s="75"/>
      <c r="O21" s="75"/>
      <c r="P21" s="75"/>
    </row>
    <row r="22" spans="1:16" ht="15.75" customHeight="1" x14ac:dyDescent="0.25">
      <c r="A22" s="8"/>
      <c r="B22" s="17"/>
      <c r="C22" s="9"/>
      <c r="D22" s="76"/>
      <c r="E22" s="76"/>
      <c r="F22" s="76"/>
      <c r="G22" s="76"/>
      <c r="H22" s="76"/>
      <c r="I22" s="76"/>
      <c r="J22" s="9"/>
      <c r="K22" s="18" t="s">
        <v>44</v>
      </c>
      <c r="L22" s="76"/>
      <c r="M22" s="76"/>
      <c r="N22" s="76"/>
      <c r="O22" s="76"/>
      <c r="P22" s="76"/>
    </row>
    <row r="23" spans="1:16" ht="38.25" customHeight="1" x14ac:dyDescent="0.25">
      <c r="A23" s="3" t="s">
        <v>45</v>
      </c>
      <c r="B23" s="11" t="s">
        <v>149</v>
      </c>
      <c r="C23" s="4" t="s">
        <v>150</v>
      </c>
      <c r="D23" s="19" t="s">
        <v>149</v>
      </c>
      <c r="E23" s="20" t="s">
        <v>150</v>
      </c>
      <c r="F23" s="21" t="s">
        <v>151</v>
      </c>
      <c r="G23" s="21" t="s">
        <v>151</v>
      </c>
      <c r="H23" s="21" t="s">
        <v>152</v>
      </c>
      <c r="I23" s="22" t="s">
        <v>153</v>
      </c>
      <c r="J23" s="4"/>
      <c r="K23" s="23" t="s">
        <v>154</v>
      </c>
      <c r="L23" s="24" t="s">
        <v>155</v>
      </c>
      <c r="M23" s="4" t="s">
        <v>132</v>
      </c>
      <c r="N23" s="4" t="s">
        <v>133</v>
      </c>
      <c r="O23" s="4" t="s">
        <v>134</v>
      </c>
      <c r="P23" s="5" t="s">
        <v>156</v>
      </c>
    </row>
    <row r="24" spans="1:16" ht="15.75" customHeight="1" x14ac:dyDescent="0.25">
      <c r="A24" s="8"/>
      <c r="B24" s="17"/>
      <c r="C24" s="9"/>
      <c r="D24" s="25"/>
      <c r="E24" s="9"/>
      <c r="F24" s="9"/>
      <c r="G24" s="9"/>
      <c r="H24" s="21" t="s">
        <v>50</v>
      </c>
      <c r="I24" s="26" t="s">
        <v>51</v>
      </c>
      <c r="J24" s="22"/>
      <c r="K24" s="27" t="s">
        <v>52</v>
      </c>
      <c r="L24" s="9"/>
      <c r="M24" s="9"/>
      <c r="N24" s="9"/>
      <c r="O24" s="9"/>
      <c r="P24" s="10"/>
    </row>
    <row r="25" spans="1:16" ht="15.75" customHeight="1" x14ac:dyDescent="0.25">
      <c r="A25" s="3" t="s">
        <v>53</v>
      </c>
      <c r="B25" s="11"/>
      <c r="C25" s="4"/>
      <c r="D25" s="4"/>
      <c r="E25" s="4"/>
      <c r="F25" s="4"/>
      <c r="G25" s="4"/>
      <c r="H25" s="4"/>
      <c r="I25" s="4"/>
      <c r="J25" s="4"/>
      <c r="K25" s="4"/>
      <c r="L25" s="4"/>
      <c r="M25" s="4" t="s">
        <v>135</v>
      </c>
      <c r="N25" s="4" t="s">
        <v>137</v>
      </c>
      <c r="O25" s="4" t="s">
        <v>137</v>
      </c>
      <c r="P25" s="5"/>
    </row>
    <row r="26" spans="1:16" ht="15.75" customHeight="1" x14ac:dyDescent="0.25">
      <c r="A26" s="16"/>
      <c r="B26" s="13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 t="s">
        <v>136</v>
      </c>
      <c r="N26" s="14" t="s">
        <v>138</v>
      </c>
      <c r="O26" s="14" t="s">
        <v>138</v>
      </c>
      <c r="P26" s="15"/>
    </row>
    <row r="27" spans="1:16" ht="15.75" customHeight="1" x14ac:dyDescent="0.25">
      <c r="A27" s="16"/>
      <c r="B27" s="13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 t="s">
        <v>139</v>
      </c>
      <c r="O27" s="14" t="s">
        <v>139</v>
      </c>
      <c r="P27" s="15"/>
    </row>
    <row r="28" spans="1:16" ht="15.75" customHeight="1" x14ac:dyDescent="0.25">
      <c r="A28" s="16"/>
      <c r="B28" s="13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 t="s">
        <v>140</v>
      </c>
      <c r="O28" s="14" t="s">
        <v>140</v>
      </c>
      <c r="P28" s="15"/>
    </row>
    <row r="29" spans="1:16" ht="15.75" customHeight="1" x14ac:dyDescent="0.25">
      <c r="A29" s="8"/>
      <c r="B29" s="17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10"/>
    </row>
    <row r="30" spans="1:16" ht="15.75" customHeight="1" x14ac:dyDescent="0.25">
      <c r="A30" s="3" t="s">
        <v>54</v>
      </c>
      <c r="B30" s="11" t="s">
        <v>55</v>
      </c>
      <c r="C30" s="11" t="s">
        <v>55</v>
      </c>
      <c r="D30" s="4" t="s">
        <v>56</v>
      </c>
      <c r="E30" s="4" t="s">
        <v>56</v>
      </c>
      <c r="F30" s="4" t="s">
        <v>56</v>
      </c>
      <c r="G30" s="4" t="s">
        <v>56</v>
      </c>
      <c r="H30" s="4" t="s">
        <v>56</v>
      </c>
      <c r="I30" s="4" t="s">
        <v>56</v>
      </c>
      <c r="J30" s="4"/>
      <c r="K30" s="4" t="s">
        <v>56</v>
      </c>
      <c r="L30" s="4" t="s">
        <v>56</v>
      </c>
      <c r="M30" s="4" t="s">
        <v>125</v>
      </c>
      <c r="N30" s="4" t="s">
        <v>125</v>
      </c>
      <c r="O30" s="4" t="s">
        <v>125</v>
      </c>
      <c r="P30" s="5"/>
    </row>
    <row r="31" spans="1:16" ht="15.75" customHeight="1" x14ac:dyDescent="0.25">
      <c r="A31" s="16"/>
      <c r="B31" s="13"/>
      <c r="C31" s="14"/>
      <c r="D31" s="14" t="s">
        <v>59</v>
      </c>
      <c r="E31" s="14" t="s">
        <v>59</v>
      </c>
      <c r="F31" s="14" t="s">
        <v>59</v>
      </c>
      <c r="G31" s="14" t="s">
        <v>59</v>
      </c>
      <c r="H31" s="14" t="s">
        <v>59</v>
      </c>
      <c r="I31" s="14" t="s">
        <v>59</v>
      </c>
      <c r="J31" s="14"/>
      <c r="K31" s="14" t="s">
        <v>59</v>
      </c>
      <c r="L31" s="14" t="s">
        <v>59</v>
      </c>
      <c r="M31" s="14" t="s">
        <v>126</v>
      </c>
      <c r="N31" s="14" t="s">
        <v>126</v>
      </c>
      <c r="O31" s="14" t="s">
        <v>126</v>
      </c>
      <c r="P31" s="15"/>
    </row>
    <row r="32" spans="1:16" ht="15.75" customHeight="1" x14ac:dyDescent="0.25">
      <c r="A32" s="8"/>
      <c r="B32" s="17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10"/>
    </row>
    <row r="33" spans="1:16" ht="15.75" customHeight="1" x14ac:dyDescent="0.25">
      <c r="A33" s="3" t="s">
        <v>64</v>
      </c>
      <c r="B33" s="11"/>
      <c r="C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5"/>
    </row>
    <row r="34" spans="1:16" ht="15.75" customHeight="1" x14ac:dyDescent="0.25">
      <c r="A34" s="16" t="s">
        <v>65</v>
      </c>
      <c r="B34" s="13"/>
      <c r="C34" s="14"/>
      <c r="D34" s="14" t="s">
        <v>66</v>
      </c>
      <c r="E34" s="14" t="s">
        <v>66</v>
      </c>
      <c r="F34" s="14" t="s">
        <v>67</v>
      </c>
      <c r="G34" s="14" t="s">
        <v>68</v>
      </c>
      <c r="H34" s="14" t="s">
        <v>67</v>
      </c>
      <c r="I34" s="14" t="s">
        <v>69</v>
      </c>
      <c r="J34" s="14"/>
      <c r="K34" s="14" t="s">
        <v>69</v>
      </c>
      <c r="L34" s="14" t="s">
        <v>69</v>
      </c>
      <c r="M34" s="14" t="s">
        <v>141</v>
      </c>
      <c r="N34" s="14" t="s">
        <v>141</v>
      </c>
      <c r="O34" s="14" t="s">
        <v>141</v>
      </c>
      <c r="P34" s="15"/>
    </row>
    <row r="35" spans="1:16" ht="15.75" customHeight="1" x14ac:dyDescent="0.25">
      <c r="A35" s="16"/>
      <c r="B35" s="13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5"/>
    </row>
    <row r="36" spans="1:16" ht="15.75" customHeight="1" x14ac:dyDescent="0.25">
      <c r="A36" s="16" t="s">
        <v>70</v>
      </c>
      <c r="B36" s="13"/>
      <c r="C36" s="14"/>
      <c r="D36" s="28" t="s">
        <v>71</v>
      </c>
      <c r="E36" s="28" t="s">
        <v>71</v>
      </c>
      <c r="F36" s="14" t="s">
        <v>72</v>
      </c>
      <c r="G36" s="29" t="s">
        <v>73</v>
      </c>
      <c r="H36" s="29" t="s">
        <v>74</v>
      </c>
      <c r="I36" s="29" t="s">
        <v>75</v>
      </c>
      <c r="J36" s="14"/>
      <c r="K36" s="29" t="s">
        <v>76</v>
      </c>
      <c r="L36" s="29" t="s">
        <v>77</v>
      </c>
      <c r="M36" s="14" t="s">
        <v>142</v>
      </c>
      <c r="N36" s="14" t="s">
        <v>144</v>
      </c>
      <c r="O36" s="14" t="s">
        <v>142</v>
      </c>
      <c r="P36" s="15"/>
    </row>
    <row r="37" spans="1:16" ht="15.75" customHeight="1" x14ac:dyDescent="0.25">
      <c r="A37" s="8"/>
      <c r="B37" s="17"/>
      <c r="C37" s="9"/>
      <c r="D37" s="9"/>
      <c r="E37" s="9"/>
      <c r="F37" s="9"/>
      <c r="G37" s="9"/>
      <c r="H37" s="9"/>
      <c r="I37" s="9"/>
      <c r="J37" s="9"/>
      <c r="K37" s="9"/>
      <c r="L37" s="9"/>
      <c r="M37" s="9" t="s">
        <v>143</v>
      </c>
      <c r="N37" s="9"/>
      <c r="O37" s="9" t="s">
        <v>143</v>
      </c>
      <c r="P37" s="10"/>
    </row>
    <row r="38" spans="1:16" ht="15.75" customHeight="1" x14ac:dyDescent="0.25">
      <c r="A38" s="3" t="s">
        <v>78</v>
      </c>
      <c r="B38" s="11"/>
      <c r="C38" s="4"/>
      <c r="D38" s="4" t="s">
        <v>79</v>
      </c>
      <c r="E38" s="4" t="s">
        <v>80</v>
      </c>
      <c r="F38" s="4" t="s">
        <v>81</v>
      </c>
      <c r="G38" s="4" t="s">
        <v>81</v>
      </c>
      <c r="H38" s="4" t="s">
        <v>82</v>
      </c>
      <c r="I38" s="4" t="s">
        <v>82</v>
      </c>
      <c r="J38" s="4"/>
      <c r="K38" s="4"/>
      <c r="L38" s="4" t="s">
        <v>147</v>
      </c>
      <c r="M38" s="4" t="s">
        <v>145</v>
      </c>
      <c r="N38" s="4" t="s">
        <v>145</v>
      </c>
      <c r="O38" s="4" t="s">
        <v>145</v>
      </c>
      <c r="P38" s="5"/>
    </row>
    <row r="39" spans="1:16" ht="15.75" customHeight="1" x14ac:dyDescent="0.25">
      <c r="A39" s="16"/>
      <c r="B39" s="13"/>
      <c r="C39" s="14"/>
      <c r="D39" s="29" t="s">
        <v>83</v>
      </c>
      <c r="E39" s="29" t="s">
        <v>84</v>
      </c>
      <c r="F39" s="14" t="s">
        <v>85</v>
      </c>
      <c r="G39" s="14" t="s">
        <v>85</v>
      </c>
      <c r="H39" s="14" t="s">
        <v>86</v>
      </c>
      <c r="I39" s="29" t="s">
        <v>87</v>
      </c>
      <c r="J39" s="14"/>
      <c r="K39" s="29" t="s">
        <v>86</v>
      </c>
      <c r="L39" s="29" t="s">
        <v>148</v>
      </c>
      <c r="M39" s="14"/>
      <c r="N39" s="14"/>
      <c r="O39" s="14"/>
      <c r="P39" s="15"/>
    </row>
    <row r="40" spans="1:16" ht="15.75" customHeight="1" x14ac:dyDescent="0.25">
      <c r="A40" s="8"/>
      <c r="B40" s="17"/>
      <c r="C40" s="9"/>
      <c r="D40" s="9"/>
      <c r="E40" s="9"/>
      <c r="F40" s="9"/>
      <c r="G40" s="9"/>
      <c r="H40" s="9"/>
      <c r="I40" s="30" t="s">
        <v>88</v>
      </c>
      <c r="J40" s="9"/>
      <c r="K40" s="30" t="s">
        <v>88</v>
      </c>
      <c r="L40" s="30" t="s">
        <v>88</v>
      </c>
      <c r="M40" s="9"/>
      <c r="N40" s="9"/>
      <c r="O40" s="9"/>
      <c r="P40" s="10"/>
    </row>
    <row r="41" spans="1:16" ht="15.75" customHeight="1" x14ac:dyDescent="0.25">
      <c r="A41" s="31"/>
      <c r="B41" s="32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4"/>
    </row>
    <row r="42" spans="1:16" ht="15.75" customHeight="1" x14ac:dyDescent="0.25">
      <c r="A42" s="16"/>
      <c r="B42" s="13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5"/>
    </row>
    <row r="43" spans="1:16" ht="15.75" customHeight="1" x14ac:dyDescent="0.25">
      <c r="A43" s="8"/>
      <c r="B43" s="17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10"/>
    </row>
    <row r="44" spans="1:16" ht="15.75" customHeight="1" x14ac:dyDescent="0.25">
      <c r="A44" s="31"/>
      <c r="B44" s="32"/>
      <c r="C44" s="33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3"/>
    </row>
    <row r="45" spans="1:16" ht="15.75" customHeight="1" x14ac:dyDescent="0.25">
      <c r="A45" s="16"/>
      <c r="B45" s="13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</row>
    <row r="46" spans="1:16" ht="15.75" customHeight="1" x14ac:dyDescent="0.25">
      <c r="A46" s="16"/>
      <c r="B46" s="13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</row>
    <row r="47" spans="1:16" ht="15.75" customHeight="1" x14ac:dyDescent="0.25">
      <c r="A47" s="16"/>
      <c r="B47" s="13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</row>
    <row r="48" spans="1:16" ht="15.75" customHeight="1" x14ac:dyDescent="0.25">
      <c r="A48" s="16"/>
      <c r="B48" s="13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</row>
    <row r="49" spans="1:16" ht="15.75" customHeight="1" x14ac:dyDescent="0.25">
      <c r="A49" s="16"/>
      <c r="B49" s="13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</row>
    <row r="50" spans="1:16" ht="15.75" customHeight="1" x14ac:dyDescent="0.25">
      <c r="A50" s="16"/>
      <c r="B50" s="13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</row>
    <row r="51" spans="1:16" ht="15.75" customHeight="1" x14ac:dyDescent="0.25">
      <c r="A51" s="8"/>
      <c r="B51" s="13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</row>
    <row r="52" spans="1:16" ht="15.75" customHeight="1" x14ac:dyDescent="0.25"/>
    <row r="53" spans="1:16" ht="15.75" customHeight="1" x14ac:dyDescent="0.25"/>
    <row r="54" spans="1:16" ht="15.75" customHeight="1" x14ac:dyDescent="0.25"/>
    <row r="55" spans="1:16" ht="15.75" customHeight="1" x14ac:dyDescent="0.25"/>
    <row r="56" spans="1:16" ht="15.75" customHeight="1" x14ac:dyDescent="0.25"/>
    <row r="57" spans="1:16" ht="15.75" customHeight="1" x14ac:dyDescent="0.25"/>
    <row r="58" spans="1:16" ht="15.75" customHeight="1" x14ac:dyDescent="0.25"/>
    <row r="59" spans="1:16" ht="15.75" customHeight="1" x14ac:dyDescent="0.25"/>
    <row r="60" spans="1:16" ht="15.75" customHeight="1" x14ac:dyDescent="0.25"/>
    <row r="61" spans="1:16" ht="15.75" customHeight="1" x14ac:dyDescent="0.25"/>
    <row r="62" spans="1:16" ht="15.75" customHeight="1" x14ac:dyDescent="0.25"/>
    <row r="63" spans="1:16" ht="15.75" customHeight="1" x14ac:dyDescent="0.25"/>
    <row r="64" spans="1:16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</sheetData>
  <mergeCells count="41">
    <mergeCell ref="I19:I22"/>
    <mergeCell ref="L19:L22"/>
    <mergeCell ref="B6:B18"/>
    <mergeCell ref="C6:C18"/>
    <mergeCell ref="D6:D18"/>
    <mergeCell ref="E6:E18"/>
    <mergeCell ref="F6:F18"/>
    <mergeCell ref="G6:G18"/>
    <mergeCell ref="H6:H18"/>
    <mergeCell ref="D19:D22"/>
    <mergeCell ref="E19:E22"/>
    <mergeCell ref="F19:F22"/>
    <mergeCell ref="G19:G22"/>
    <mergeCell ref="H19:H22"/>
    <mergeCell ref="F4:F5"/>
    <mergeCell ref="G4:G5"/>
    <mergeCell ref="I6:I18"/>
    <mergeCell ref="K6:K18"/>
    <mergeCell ref="L6:L18"/>
    <mergeCell ref="A4:A5"/>
    <mergeCell ref="B4:B5"/>
    <mergeCell ref="C4:C5"/>
    <mergeCell ref="D4:D5"/>
    <mergeCell ref="E4:E5"/>
    <mergeCell ref="O4:O5"/>
    <mergeCell ref="P4:P5"/>
    <mergeCell ref="H4:H5"/>
    <mergeCell ref="I4:I5"/>
    <mergeCell ref="J4:J5"/>
    <mergeCell ref="K4:K5"/>
    <mergeCell ref="L4:L5"/>
    <mergeCell ref="M4:M5"/>
    <mergeCell ref="N4:N5"/>
    <mergeCell ref="M6:M18"/>
    <mergeCell ref="N6:N18"/>
    <mergeCell ref="O6:O18"/>
    <mergeCell ref="P6:P18"/>
    <mergeCell ref="M19:M22"/>
    <mergeCell ref="N19:N22"/>
    <mergeCell ref="O19:O22"/>
    <mergeCell ref="P19:P22"/>
  </mergeCells>
  <pageMargins left="0.70866141732283472" right="0.70866141732283472" top="0.74803149606299213" bottom="0.74803149606299213" header="0" footer="0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J63"/>
  <sheetViews>
    <sheetView workbookViewId="0"/>
  </sheetViews>
  <sheetFormatPr baseColWidth="10" defaultColWidth="14.42578125" defaultRowHeight="15" customHeight="1" x14ac:dyDescent="0.25"/>
  <cols>
    <col min="1" max="1" width="17.85546875" customWidth="1"/>
    <col min="2" max="3" width="14.42578125" hidden="1"/>
    <col min="4" max="4" width="29.5703125" customWidth="1"/>
  </cols>
  <sheetData>
    <row r="1" spans="1:10" x14ac:dyDescent="0.25">
      <c r="A1" s="1" t="s">
        <v>0</v>
      </c>
      <c r="D1" s="2" t="s">
        <v>1</v>
      </c>
    </row>
    <row r="2" spans="1:10" x14ac:dyDescent="0.25">
      <c r="A2" s="1" t="s">
        <v>2</v>
      </c>
      <c r="D2" s="2" t="s">
        <v>3</v>
      </c>
    </row>
    <row r="4" spans="1:10" ht="15" customHeight="1" x14ac:dyDescent="0.3">
      <c r="A4" s="82" t="s">
        <v>4</v>
      </c>
      <c r="B4" s="84" t="s">
        <v>5</v>
      </c>
      <c r="C4" s="78" t="s">
        <v>6</v>
      </c>
      <c r="D4" s="81" t="s">
        <v>7</v>
      </c>
      <c r="F4" s="35">
        <v>3</v>
      </c>
      <c r="G4" s="36" t="s">
        <v>96</v>
      </c>
      <c r="H4" s="36" t="s">
        <v>7</v>
      </c>
      <c r="I4" s="37"/>
      <c r="J4" s="37"/>
    </row>
    <row r="5" spans="1:10" ht="15" customHeight="1" x14ac:dyDescent="0.3">
      <c r="A5" s="83"/>
      <c r="B5" s="85"/>
      <c r="C5" s="76"/>
      <c r="D5" s="76"/>
      <c r="F5" s="35">
        <v>4</v>
      </c>
      <c r="G5" s="36" t="s">
        <v>97</v>
      </c>
      <c r="H5" s="36" t="s">
        <v>98</v>
      </c>
      <c r="I5" s="37"/>
      <c r="J5" s="37"/>
    </row>
    <row r="6" spans="1:10" x14ac:dyDescent="0.25">
      <c r="A6" s="3" t="s">
        <v>19</v>
      </c>
      <c r="B6" s="74" t="s">
        <v>20</v>
      </c>
      <c r="C6" s="74" t="s">
        <v>21</v>
      </c>
      <c r="D6" s="74" t="s">
        <v>22</v>
      </c>
      <c r="F6" s="38"/>
      <c r="G6" s="36" t="s">
        <v>99</v>
      </c>
      <c r="H6" s="37"/>
      <c r="I6" s="39">
        <v>45709</v>
      </c>
      <c r="J6" s="39">
        <v>45730</v>
      </c>
    </row>
    <row r="7" spans="1:10" x14ac:dyDescent="0.25">
      <c r="A7" s="6"/>
      <c r="B7" s="75"/>
      <c r="C7" s="75"/>
      <c r="D7" s="75"/>
      <c r="F7" s="38"/>
      <c r="G7" s="36" t="s">
        <v>100</v>
      </c>
      <c r="H7" s="37"/>
      <c r="I7" s="40">
        <v>1</v>
      </c>
      <c r="J7" s="40">
        <v>1</v>
      </c>
    </row>
    <row r="8" spans="1:10" x14ac:dyDescent="0.25">
      <c r="A8" s="6"/>
      <c r="B8" s="75"/>
      <c r="C8" s="75"/>
      <c r="D8" s="75"/>
      <c r="F8" s="41"/>
      <c r="G8" s="41"/>
      <c r="H8" s="41"/>
      <c r="I8" s="41"/>
      <c r="J8" s="41"/>
    </row>
    <row r="9" spans="1:10" ht="15.75" x14ac:dyDescent="0.25">
      <c r="A9" s="6"/>
      <c r="B9" s="75"/>
      <c r="C9" s="75"/>
      <c r="D9" s="75"/>
      <c r="F9" s="42" t="s">
        <v>101</v>
      </c>
      <c r="G9" s="43" t="s">
        <v>102</v>
      </c>
      <c r="H9" s="43" t="s">
        <v>103</v>
      </c>
      <c r="I9" s="43" t="s">
        <v>104</v>
      </c>
      <c r="J9" s="44" t="s">
        <v>105</v>
      </c>
    </row>
    <row r="10" spans="1:10" x14ac:dyDescent="0.25">
      <c r="A10" s="6"/>
      <c r="B10" s="75"/>
      <c r="C10" s="75"/>
      <c r="D10" s="75"/>
      <c r="F10" s="45"/>
      <c r="G10" s="46"/>
      <c r="H10" s="46"/>
      <c r="I10" s="47" t="s">
        <v>106</v>
      </c>
      <c r="J10" s="48" t="s">
        <v>107</v>
      </c>
    </row>
    <row r="11" spans="1:10" x14ac:dyDescent="0.25">
      <c r="A11" s="6"/>
      <c r="B11" s="75"/>
      <c r="C11" s="75"/>
      <c r="D11" s="75"/>
      <c r="F11" s="31" t="s">
        <v>108</v>
      </c>
      <c r="G11" s="32"/>
      <c r="H11" s="32"/>
      <c r="I11" s="49"/>
      <c r="J11" s="50"/>
    </row>
    <row r="12" spans="1:10" x14ac:dyDescent="0.25">
      <c r="A12" s="6"/>
      <c r="B12" s="75"/>
      <c r="C12" s="75"/>
      <c r="D12" s="75"/>
      <c r="F12" s="31" t="s">
        <v>109</v>
      </c>
      <c r="G12" s="51">
        <v>12</v>
      </c>
      <c r="H12" s="32" t="s">
        <v>110</v>
      </c>
      <c r="I12" s="52">
        <v>90000</v>
      </c>
      <c r="J12" s="53">
        <f t="shared" ref="J12:J13" si="0">+G12*I12</f>
        <v>1080000</v>
      </c>
    </row>
    <row r="13" spans="1:10" x14ac:dyDescent="0.25">
      <c r="A13" s="6"/>
      <c r="B13" s="75"/>
      <c r="C13" s="75"/>
      <c r="D13" s="75"/>
      <c r="F13" s="31" t="s">
        <v>111</v>
      </c>
      <c r="G13" s="51">
        <v>0</v>
      </c>
      <c r="H13" s="32" t="s">
        <v>110</v>
      </c>
      <c r="I13" s="52">
        <f>+I12*1.4</f>
        <v>125999.99999999999</v>
      </c>
      <c r="J13" s="53">
        <f t="shared" si="0"/>
        <v>0</v>
      </c>
    </row>
    <row r="14" spans="1:10" x14ac:dyDescent="0.25">
      <c r="A14" s="6"/>
      <c r="B14" s="75"/>
      <c r="C14" s="75"/>
      <c r="D14" s="75"/>
      <c r="F14" s="54"/>
      <c r="G14" s="32"/>
      <c r="H14" s="32"/>
      <c r="I14" s="49"/>
      <c r="J14" s="50"/>
    </row>
    <row r="15" spans="1:10" x14ac:dyDescent="0.25">
      <c r="A15" s="6"/>
      <c r="B15" s="75"/>
      <c r="C15" s="75"/>
      <c r="D15" s="75"/>
      <c r="F15" s="54"/>
      <c r="G15" s="32"/>
      <c r="H15" s="32"/>
      <c r="I15" s="49"/>
      <c r="J15" s="50"/>
    </row>
    <row r="16" spans="1:10" x14ac:dyDescent="0.25">
      <c r="A16" s="6"/>
      <c r="B16" s="75"/>
      <c r="C16" s="75"/>
      <c r="D16" s="75"/>
      <c r="F16" s="45"/>
      <c r="G16" s="46"/>
      <c r="H16" s="46"/>
      <c r="I16" s="55"/>
      <c r="J16" s="56"/>
    </row>
    <row r="17" spans="1:10" ht="15.75" x14ac:dyDescent="0.25">
      <c r="A17" s="6"/>
      <c r="B17" s="75"/>
      <c r="C17" s="75"/>
      <c r="D17" s="75"/>
      <c r="F17" s="57" t="s">
        <v>112</v>
      </c>
      <c r="G17" s="46"/>
      <c r="H17" s="46"/>
      <c r="I17" s="55"/>
      <c r="J17" s="58">
        <f>SUM(J12:J16)</f>
        <v>1080000</v>
      </c>
    </row>
    <row r="18" spans="1:10" x14ac:dyDescent="0.25">
      <c r="A18" s="8"/>
      <c r="B18" s="76"/>
      <c r="C18" s="76"/>
      <c r="D18" s="76"/>
      <c r="F18" s="38"/>
      <c r="G18" s="38"/>
      <c r="H18" s="38"/>
      <c r="I18" s="38"/>
      <c r="J18" s="38"/>
    </row>
    <row r="19" spans="1:10" x14ac:dyDescent="0.25">
      <c r="A19" s="3" t="s">
        <v>30</v>
      </c>
      <c r="B19" s="11" t="s">
        <v>31</v>
      </c>
      <c r="C19" s="11" t="s">
        <v>31</v>
      </c>
      <c r="D19" s="87" t="s">
        <v>32</v>
      </c>
      <c r="F19" s="41"/>
      <c r="G19" s="41"/>
      <c r="H19" s="41"/>
      <c r="I19" s="41"/>
      <c r="J19" s="41"/>
    </row>
    <row r="20" spans="1:10" ht="45" x14ac:dyDescent="0.25">
      <c r="A20" s="12" t="s">
        <v>39</v>
      </c>
      <c r="B20" s="13" t="s">
        <v>40</v>
      </c>
      <c r="C20" s="13" t="s">
        <v>40</v>
      </c>
      <c r="D20" s="75"/>
      <c r="F20" s="42" t="s">
        <v>113</v>
      </c>
      <c r="G20" s="43" t="s">
        <v>102</v>
      </c>
      <c r="H20" s="43" t="s">
        <v>103</v>
      </c>
      <c r="I20" s="43" t="s">
        <v>104</v>
      </c>
      <c r="J20" s="44" t="s">
        <v>105</v>
      </c>
    </row>
    <row r="21" spans="1:10" x14ac:dyDescent="0.25">
      <c r="A21" s="16"/>
      <c r="B21" s="13" t="s">
        <v>42</v>
      </c>
      <c r="C21" s="13" t="s">
        <v>42</v>
      </c>
      <c r="D21" s="75"/>
      <c r="F21" s="45"/>
      <c r="G21" s="46"/>
      <c r="H21" s="46"/>
      <c r="I21" s="47" t="s">
        <v>106</v>
      </c>
      <c r="J21" s="48" t="s">
        <v>107</v>
      </c>
    </row>
    <row r="22" spans="1:10" x14ac:dyDescent="0.25">
      <c r="A22" s="8"/>
      <c r="B22" s="17"/>
      <c r="C22" s="9"/>
      <c r="D22" s="76"/>
      <c r="F22" s="31" t="s">
        <v>108</v>
      </c>
      <c r="G22" s="32"/>
      <c r="H22" s="32"/>
      <c r="I22" s="59"/>
      <c r="J22" s="60"/>
    </row>
    <row r="23" spans="1:10" x14ac:dyDescent="0.25">
      <c r="A23" s="3" t="s">
        <v>45</v>
      </c>
      <c r="B23" s="11" t="s">
        <v>46</v>
      </c>
      <c r="C23" s="4" t="s">
        <v>47</v>
      </c>
      <c r="D23" s="19" t="s">
        <v>48</v>
      </c>
      <c r="F23" s="31" t="s">
        <v>114</v>
      </c>
      <c r="G23" s="51">
        <v>1</v>
      </c>
      <c r="H23" s="32" t="s">
        <v>115</v>
      </c>
      <c r="I23" s="52">
        <v>220000</v>
      </c>
      <c r="J23" s="53">
        <f t="shared" ref="J23:J28" si="1">+G23*I23</f>
        <v>220000</v>
      </c>
    </row>
    <row r="24" spans="1:10" x14ac:dyDescent="0.25">
      <c r="A24" s="8"/>
      <c r="B24" s="17"/>
      <c r="C24" s="9"/>
      <c r="D24" s="25" t="s">
        <v>49</v>
      </c>
      <c r="F24" s="31" t="s">
        <v>116</v>
      </c>
      <c r="G24" s="51">
        <v>1</v>
      </c>
      <c r="H24" s="32" t="s">
        <v>115</v>
      </c>
      <c r="I24" s="52">
        <v>220000</v>
      </c>
      <c r="J24" s="53">
        <f t="shared" si="1"/>
        <v>220000</v>
      </c>
    </row>
    <row r="25" spans="1:10" x14ac:dyDescent="0.25">
      <c r="A25" s="3" t="s">
        <v>53</v>
      </c>
      <c r="B25" s="11"/>
      <c r="C25" s="4"/>
      <c r="D25" s="4"/>
      <c r="F25" s="31" t="s">
        <v>117</v>
      </c>
      <c r="G25" s="51">
        <v>1</v>
      </c>
      <c r="H25" s="32" t="s">
        <v>115</v>
      </c>
      <c r="I25" s="52">
        <v>220000</v>
      </c>
      <c r="J25" s="53">
        <f t="shared" si="1"/>
        <v>220000</v>
      </c>
    </row>
    <row r="26" spans="1:10" x14ac:dyDescent="0.25">
      <c r="A26" s="16"/>
      <c r="B26" s="13"/>
      <c r="C26" s="14"/>
      <c r="D26" s="14"/>
      <c r="F26" s="31" t="s">
        <v>118</v>
      </c>
      <c r="G26" s="51">
        <v>1</v>
      </c>
      <c r="H26" s="32" t="s">
        <v>115</v>
      </c>
      <c r="I26" s="52">
        <f>(+I23+I24+I25)*0.2</f>
        <v>132000</v>
      </c>
      <c r="J26" s="53">
        <f t="shared" si="1"/>
        <v>132000</v>
      </c>
    </row>
    <row r="27" spans="1:10" x14ac:dyDescent="0.25">
      <c r="A27" s="16"/>
      <c r="B27" s="13"/>
      <c r="C27" s="14"/>
      <c r="D27" s="14"/>
      <c r="F27" s="31" t="s">
        <v>119</v>
      </c>
      <c r="G27" s="51">
        <v>12</v>
      </c>
      <c r="H27" s="32" t="s">
        <v>110</v>
      </c>
      <c r="I27" s="52">
        <v>1500</v>
      </c>
      <c r="J27" s="53">
        <f t="shared" si="1"/>
        <v>18000</v>
      </c>
    </row>
    <row r="28" spans="1:10" x14ac:dyDescent="0.25">
      <c r="A28" s="16"/>
      <c r="B28" s="13"/>
      <c r="C28" s="14"/>
      <c r="D28" s="14"/>
      <c r="F28" s="61" t="s">
        <v>120</v>
      </c>
      <c r="G28" s="62">
        <v>1</v>
      </c>
      <c r="H28" s="46" t="s">
        <v>121</v>
      </c>
      <c r="I28" s="63">
        <v>50000</v>
      </c>
      <c r="J28" s="64">
        <f t="shared" si="1"/>
        <v>50000</v>
      </c>
    </row>
    <row r="29" spans="1:10" ht="15.75" x14ac:dyDescent="0.25">
      <c r="A29" s="8"/>
      <c r="B29" s="17"/>
      <c r="C29" s="9"/>
      <c r="D29" s="9"/>
      <c r="F29" s="57" t="s">
        <v>122</v>
      </c>
      <c r="G29" s="46"/>
      <c r="H29" s="46"/>
      <c r="I29" s="55"/>
      <c r="J29" s="58">
        <f>SUM(J23:J28)</f>
        <v>860000</v>
      </c>
    </row>
    <row r="30" spans="1:10" x14ac:dyDescent="0.25">
      <c r="A30" s="3" t="s">
        <v>54</v>
      </c>
      <c r="B30" s="11" t="s">
        <v>55</v>
      </c>
      <c r="C30" s="11" t="s">
        <v>55</v>
      </c>
      <c r="D30" s="4" t="s">
        <v>56</v>
      </c>
      <c r="F30" s="38"/>
      <c r="G30" s="38"/>
      <c r="H30" s="38"/>
      <c r="I30" s="65"/>
      <c r="J30" s="65"/>
    </row>
    <row r="31" spans="1:10" x14ac:dyDescent="0.25">
      <c r="A31" s="16"/>
      <c r="B31" s="13" t="s">
        <v>57</v>
      </c>
      <c r="C31" s="14" t="s">
        <v>58</v>
      </c>
      <c r="D31" s="14" t="s">
        <v>59</v>
      </c>
      <c r="F31" s="41"/>
      <c r="G31" s="41"/>
      <c r="H31" s="41"/>
      <c r="I31" s="66"/>
      <c r="J31" s="66"/>
    </row>
    <row r="32" spans="1:10" ht="15.75" x14ac:dyDescent="0.25">
      <c r="A32" s="8"/>
      <c r="B32" s="17"/>
      <c r="C32" s="9"/>
      <c r="D32" s="9" t="s">
        <v>60</v>
      </c>
      <c r="F32" s="67" t="s">
        <v>112</v>
      </c>
      <c r="G32" s="32"/>
      <c r="H32" s="32"/>
      <c r="I32" s="49"/>
      <c r="J32" s="68">
        <f>+J17</f>
        <v>1080000</v>
      </c>
    </row>
    <row r="33" spans="1:10" ht="15.75" x14ac:dyDescent="0.25">
      <c r="A33" s="3" t="s">
        <v>61</v>
      </c>
      <c r="B33" s="77" t="s">
        <v>62</v>
      </c>
      <c r="C33" s="4"/>
      <c r="D33" s="77" t="s">
        <v>63</v>
      </c>
      <c r="F33" s="69" t="s">
        <v>122</v>
      </c>
      <c r="G33" s="46"/>
      <c r="H33" s="46"/>
      <c r="I33" s="55"/>
      <c r="J33" s="58">
        <f>+J29</f>
        <v>860000</v>
      </c>
    </row>
    <row r="34" spans="1:10" ht="15.75" x14ac:dyDescent="0.25">
      <c r="A34" s="16"/>
      <c r="B34" s="75"/>
      <c r="C34" s="14"/>
      <c r="D34" s="75"/>
      <c r="F34" s="70" t="s">
        <v>123</v>
      </c>
      <c r="G34" s="71"/>
      <c r="H34" s="71"/>
      <c r="I34" s="72"/>
      <c r="J34" s="73">
        <f>+J32-J33</f>
        <v>220000</v>
      </c>
    </row>
    <row r="35" spans="1:10" x14ac:dyDescent="0.25">
      <c r="A35" s="8"/>
      <c r="B35" s="76"/>
      <c r="C35" s="9"/>
      <c r="D35" s="76"/>
    </row>
    <row r="36" spans="1:10" x14ac:dyDescent="0.25">
      <c r="A36" s="3" t="s">
        <v>64</v>
      </c>
      <c r="B36" s="11"/>
      <c r="C36" s="4"/>
    </row>
    <row r="37" spans="1:10" x14ac:dyDescent="0.25">
      <c r="A37" s="16" t="s">
        <v>65</v>
      </c>
      <c r="B37" s="13"/>
      <c r="C37" s="14"/>
      <c r="D37" s="14" t="s">
        <v>66</v>
      </c>
    </row>
    <row r="38" spans="1:10" x14ac:dyDescent="0.25">
      <c r="A38" s="16"/>
      <c r="B38" s="13"/>
      <c r="C38" s="14"/>
      <c r="D38" s="14"/>
    </row>
    <row r="39" spans="1:10" ht="30" x14ac:dyDescent="0.25">
      <c r="A39" s="16" t="s">
        <v>70</v>
      </c>
      <c r="B39" s="13"/>
      <c r="C39" s="14"/>
      <c r="D39" s="28" t="s">
        <v>71</v>
      </c>
    </row>
    <row r="40" spans="1:10" x14ac:dyDescent="0.25">
      <c r="A40" s="8"/>
      <c r="B40" s="17"/>
      <c r="C40" s="9"/>
      <c r="D40" s="9"/>
    </row>
    <row r="41" spans="1:10" x14ac:dyDescent="0.25">
      <c r="A41" s="3" t="s">
        <v>78</v>
      </c>
      <c r="B41" s="11"/>
      <c r="C41" s="4"/>
      <c r="D41" s="4" t="s">
        <v>79</v>
      </c>
    </row>
    <row r="42" spans="1:10" ht="30" x14ac:dyDescent="0.25">
      <c r="A42" s="16"/>
      <c r="B42" s="13"/>
      <c r="C42" s="14"/>
      <c r="D42" s="29" t="s">
        <v>83</v>
      </c>
    </row>
    <row r="43" spans="1:10" x14ac:dyDescent="0.25">
      <c r="A43" s="8"/>
      <c r="B43" s="17"/>
      <c r="C43" s="9"/>
      <c r="D43" s="9"/>
    </row>
    <row r="44" spans="1:10" x14ac:dyDescent="0.25">
      <c r="A44" s="3" t="s">
        <v>89</v>
      </c>
      <c r="B44" s="11" t="s">
        <v>90</v>
      </c>
      <c r="C44" s="11" t="s">
        <v>90</v>
      </c>
      <c r="D44" s="4" t="s">
        <v>91</v>
      </c>
    </row>
    <row r="45" spans="1:10" x14ac:dyDescent="0.25">
      <c r="A45" s="16"/>
      <c r="B45" s="13" t="s">
        <v>92</v>
      </c>
      <c r="C45" s="13" t="s">
        <v>92</v>
      </c>
      <c r="D45" s="4" t="s">
        <v>93</v>
      </c>
    </row>
    <row r="46" spans="1:10" x14ac:dyDescent="0.25">
      <c r="A46" s="16"/>
      <c r="B46" s="13"/>
      <c r="C46" s="14"/>
      <c r="D46" s="14">
        <f>150*1450</f>
        <v>217500</v>
      </c>
    </row>
    <row r="47" spans="1:10" x14ac:dyDescent="0.25">
      <c r="A47" s="16"/>
      <c r="B47" s="13"/>
      <c r="C47" s="14"/>
      <c r="D47" s="14" t="s">
        <v>94</v>
      </c>
    </row>
    <row r="48" spans="1:10" x14ac:dyDescent="0.25">
      <c r="A48" s="16"/>
      <c r="B48" s="13"/>
      <c r="C48" s="14"/>
      <c r="D48" s="14"/>
    </row>
    <row r="49" spans="1:4" x14ac:dyDescent="0.25">
      <c r="A49" s="8"/>
      <c r="B49" s="17"/>
      <c r="C49" s="9"/>
      <c r="D49" s="9"/>
    </row>
    <row r="50" spans="1:4" x14ac:dyDescent="0.25">
      <c r="A50" s="3" t="s">
        <v>95</v>
      </c>
      <c r="B50" s="11"/>
      <c r="C50" s="4"/>
      <c r="D50" s="4"/>
    </row>
    <row r="51" spans="1:4" x14ac:dyDescent="0.25">
      <c r="A51" s="31"/>
      <c r="B51" s="32"/>
      <c r="C51" s="33"/>
      <c r="D51" s="33"/>
    </row>
    <row r="52" spans="1:4" x14ac:dyDescent="0.25">
      <c r="A52" s="31"/>
      <c r="B52" s="32"/>
      <c r="C52" s="33"/>
      <c r="D52" s="33"/>
    </row>
    <row r="53" spans="1:4" x14ac:dyDescent="0.25">
      <c r="A53" s="31"/>
      <c r="B53" s="32"/>
      <c r="C53" s="33"/>
      <c r="D53" s="33"/>
    </row>
    <row r="54" spans="1:4" x14ac:dyDescent="0.25">
      <c r="A54" s="16"/>
      <c r="B54" s="13"/>
      <c r="C54" s="14"/>
      <c r="D54" s="14"/>
    </row>
    <row r="55" spans="1:4" x14ac:dyDescent="0.25">
      <c r="A55" s="8"/>
      <c r="B55" s="17"/>
      <c r="C55" s="9"/>
      <c r="D55" s="9"/>
    </row>
    <row r="56" spans="1:4" x14ac:dyDescent="0.25">
      <c r="A56" s="31"/>
      <c r="B56" s="32"/>
      <c r="C56" s="33"/>
      <c r="D56" s="33"/>
    </row>
    <row r="57" spans="1:4" x14ac:dyDescent="0.25">
      <c r="A57" s="16"/>
      <c r="B57" s="13"/>
      <c r="C57" s="14"/>
      <c r="D57" s="14"/>
    </row>
    <row r="58" spans="1:4" x14ac:dyDescent="0.25">
      <c r="A58" s="16"/>
      <c r="B58" s="13"/>
      <c r="C58" s="14"/>
      <c r="D58" s="14"/>
    </row>
    <row r="59" spans="1:4" x14ac:dyDescent="0.25">
      <c r="A59" s="16"/>
      <c r="B59" s="13"/>
      <c r="C59" s="14"/>
      <c r="D59" s="14"/>
    </row>
    <row r="60" spans="1:4" x14ac:dyDescent="0.25">
      <c r="A60" s="16"/>
      <c r="B60" s="13"/>
      <c r="C60" s="14"/>
      <c r="D60" s="14"/>
    </row>
    <row r="61" spans="1:4" x14ac:dyDescent="0.25">
      <c r="A61" s="16"/>
      <c r="B61" s="13"/>
      <c r="C61" s="14"/>
      <c r="D61" s="14"/>
    </row>
    <row r="62" spans="1:4" x14ac:dyDescent="0.25">
      <c r="A62" s="16"/>
      <c r="B62" s="13"/>
      <c r="C62" s="14"/>
      <c r="D62" s="14"/>
    </row>
    <row r="63" spans="1:4" x14ac:dyDescent="0.25">
      <c r="A63" s="8"/>
      <c r="B63" s="13"/>
      <c r="C63" s="14"/>
      <c r="D63" s="14"/>
    </row>
  </sheetData>
  <mergeCells count="10">
    <mergeCell ref="D4:D5"/>
    <mergeCell ref="D19:D22"/>
    <mergeCell ref="C6:C18"/>
    <mergeCell ref="D6:D18"/>
    <mergeCell ref="D33:D35"/>
    <mergeCell ref="B6:B18"/>
    <mergeCell ref="B33:B35"/>
    <mergeCell ref="A4:A5"/>
    <mergeCell ref="B4:B5"/>
    <mergeCell ref="C4:C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Gerencia C.A.B.</cp:lastModifiedBy>
  <dcterms:created xsi:type="dcterms:W3CDTF">2025-12-29T12:27:32Z</dcterms:created>
  <dcterms:modified xsi:type="dcterms:W3CDTF">2026-01-27T18:39:25Z</dcterms:modified>
</cp:coreProperties>
</file>